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財政係\財政共通\公会計制度・固定資産台帳\02 新地方公会計制度\R2\05　HP用\"/>
    </mc:Choice>
  </mc:AlternateContent>
  <bookViews>
    <workbookView xWindow="480" yWindow="60" windowWidth="18072" windowHeight="9900"/>
  </bookViews>
  <sheets>
    <sheet name="有形固定資産の明細" sheetId="1" r:id="rId1"/>
    <sheet name="有形固定資産に係る行政目的別の明細" sheetId="2" r:id="rId2"/>
  </sheets>
  <definedNames>
    <definedName name="_xlnm.Print_Area" localSheetId="1">有形固定資産に係る行政目的別の明細!$A$1:$J$72</definedName>
    <definedName name="_xlnm.Print_Area" localSheetId="0">有形固定資産の明細!$A$1:$H$72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62913"/>
</workbook>
</file>

<file path=xl/calcChain.xml><?xml version="1.0" encoding="utf-8"?>
<calcChain xmlns="http://schemas.openxmlformats.org/spreadsheetml/2006/main">
  <c r="F71" i="1" l="1"/>
  <c r="H71" i="1"/>
  <c r="G71" i="1"/>
  <c r="G66" i="1" s="1"/>
  <c r="B71" i="2"/>
  <c r="B67" i="2"/>
  <c r="B66" i="2" s="1"/>
  <c r="B60" i="2"/>
  <c r="J53" i="2"/>
  <c r="E71" i="1"/>
  <c r="D71" i="1"/>
  <c r="B71" i="1"/>
  <c r="J67" i="2" l="1"/>
  <c r="J66" i="2" s="1"/>
  <c r="G72" i="1"/>
  <c r="J62" i="2"/>
  <c r="J61" i="2"/>
  <c r="J60" i="2"/>
  <c r="J59" i="2"/>
  <c r="J71" i="2"/>
  <c r="B62" i="2"/>
  <c r="B17" i="2"/>
  <c r="B72" i="2" s="1"/>
  <c r="B6" i="2"/>
  <c r="C71" i="1"/>
  <c r="B67" i="1"/>
  <c r="B66" i="1" s="1"/>
  <c r="E53" i="1"/>
  <c r="H53" i="1" s="1"/>
  <c r="C66" i="1"/>
  <c r="F67" i="1"/>
  <c r="E67" i="1"/>
  <c r="E61" i="1"/>
  <c r="H61" i="1" s="1"/>
  <c r="H60" i="1"/>
  <c r="E66" i="1"/>
  <c r="D66" i="1"/>
  <c r="G17" i="1"/>
  <c r="F17" i="1"/>
  <c r="D17" i="1"/>
  <c r="C17" i="1"/>
  <c r="B17" i="1"/>
  <c r="H67" i="1" l="1"/>
  <c r="F66" i="1"/>
  <c r="H66" i="1" s="1"/>
  <c r="J17" i="2"/>
  <c r="J72" i="2" s="1"/>
  <c r="C72" i="1"/>
  <c r="B72" i="1"/>
  <c r="D72" i="1"/>
  <c r="E17" i="1"/>
  <c r="E72" i="1" s="1"/>
  <c r="H17" i="1"/>
  <c r="H72" i="1" l="1"/>
  <c r="F72" i="1"/>
</calcChain>
</file>

<file path=xl/sharedStrings.xml><?xml version="1.0" encoding="utf-8"?>
<sst xmlns="http://schemas.openxmlformats.org/spreadsheetml/2006/main" count="930" uniqueCount="90">
  <si>
    <t>有形固定資産の明細</t>
  </si>
  <si>
    <t>自治体名：清瀬市</t>
  </si>
  <si>
    <t>年度：令和元年度</t>
  </si>
  <si>
    <t>会計：全体会計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</si>
  <si>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</si>
  <si>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</si>
  <si>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</si>
  <si>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</si>
  <si>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</si>
  <si>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</si>
  <si>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</si>
  <si>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</si>
  <si>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</si>
  <si>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</si>
  <si>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</si>
  <si>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</si>
  <si>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</si>
  <si>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</si>
  <si>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</si>
  <si>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</si>
  <si>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</si>
  <si>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</si>
  <si>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</si>
  <si>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</si>
  <si>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</si>
  <si>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</si>
  <si>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</si>
  <si>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</si>
  <si>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</si>
  <si>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</si>
  <si>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</si>
  <si>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</si>
  <si>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</si>
  <si>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</si>
  <si>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</si>
  <si>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</si>
  <si>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</si>
  <si>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</si>
  <si>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</si>
  <si>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</si>
  <si>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</si>
  <si>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</si>
  <si>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</si>
  <si>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</si>
  <si>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</si>
  <si>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</si>
  <si>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</si>
  <si>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</si>
  <si>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</si>
  <si>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</si>
  <si>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</si>
  <si>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</si>
  <si>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</si>
  <si>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</si>
  <si>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</si>
  <si>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</si>
  <si>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</si>
  <si>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</si>
  <si>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</si>
  <si>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</si>
  <si>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</si>
  <si>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</si>
  <si>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</si>
  <si>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</si>
  <si>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</si>
  <si>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</si>
  <si>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</si>
  <si>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</si>
  <si>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</si>
  <si>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</si>
  <si>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</si>
  <si>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</si>
  <si>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</si>
  <si>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</si>
  <si>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</si>
  <si>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</si>
  <si>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</si>
  <si>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</si>
  <si>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</si>
  <si>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合計</t>
  </si>
  <si>
    <t>その他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</si>
  <si>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</si>
  <si>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</si>
  <si>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</si>
  <si>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</si>
  <si>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</si>
  <si>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</si>
  <si>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</si>
  <si>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</si>
  <si>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差引本年度末残高_x000D_
(D)-(E)-(G)_x000D_
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</si>
</sst>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/>
    </xf>
    <xf numFmtId="3" fontId="4" fillId="3" borderId="0" xfId="0" applyNumberFormat="1" applyFont="1" applyFill="1"/>
    <xf numFmtId="3" fontId="6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79"/>
  <sheetViews>
    <sheetView tabSelected="1" view="pageBreakPreview" zoomScaleNormal="85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0" sqref="F20"/>
    </sheetView>
  </sheetViews>
  <sheetFormatPr defaultColWidth="8.8984375" defaultRowHeight="10.8" x14ac:dyDescent="0.15"/>
  <cols>
    <col min="1" max="1" width="30.796875" style="5" customWidth="1"/>
    <col min="2" max="8" width="15.796875" style="5" customWidth="1"/>
    <col min="9" max="16384" width="8.8984375" style="5"/>
  </cols>
  <sheetData>
    <row r="1" spans="1:8" ht="21" x14ac:dyDescent="0.15">
      <c r="A1" s="10" t="s">
        <v>0</v>
      </c>
      <c r="B1" s="10"/>
      <c r="C1" s="10"/>
      <c r="D1" s="10"/>
      <c r="E1" s="10"/>
      <c r="F1" s="10"/>
      <c r="G1" s="10"/>
      <c r="H1" s="10"/>
    </row>
    <row r="2" spans="1:8" ht="13.2" x14ac:dyDescent="0.2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2" x14ac:dyDescent="0.2">
      <c r="A3" s="1" t="s">
        <v>3</v>
      </c>
      <c r="B3" s="1"/>
      <c r="C3" s="1"/>
      <c r="D3" s="1"/>
      <c r="E3" s="1"/>
      <c r="F3" s="1"/>
      <c r="G3" s="1"/>
      <c r="H3" s="1"/>
    </row>
    <row r="4" spans="1:8" ht="13.2" x14ac:dyDescent="0.2">
      <c r="A4" s="1"/>
      <c r="B4" s="1"/>
      <c r="C4" s="1"/>
      <c r="D4" s="1"/>
      <c r="E4" s="1"/>
      <c r="F4" s="1"/>
      <c r="G4" s="1"/>
      <c r="H4" s="3" t="s">
        <v>4</v>
      </c>
    </row>
    <row r="5" spans="1:8" ht="32.4" x14ac:dyDescent="0.15">
      <c r="A5" s="4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2" t="s">
        <v>89</v>
      </c>
    </row>
    <row r="6" spans="1:8" s="8" customFormat="1" x14ac:dyDescent="0.15">
      <c r="A6" s="6" t="s">
        <v>12</v>
      </c>
      <c r="B6" s="7">
        <v>71436179663</v>
      </c>
      <c r="C6" s="7">
        <v>2072764121</v>
      </c>
      <c r="D6" s="7">
        <v>122984485</v>
      </c>
      <c r="E6" s="7">
        <v>73385959299</v>
      </c>
      <c r="F6" s="7">
        <v>18691320088</v>
      </c>
      <c r="G6" s="7">
        <v>769127220</v>
      </c>
      <c r="H6" s="7">
        <v>54694639211</v>
      </c>
    </row>
    <row r="7" spans="1:8" s="8" customFormat="1" x14ac:dyDescent="0.15">
      <c r="A7" s="6" t="s">
        <v>13</v>
      </c>
      <c r="B7" s="7">
        <v>35641860825</v>
      </c>
      <c r="C7" s="7">
        <v>763663</v>
      </c>
      <c r="D7" s="7">
        <v>122984485</v>
      </c>
      <c r="E7" s="7">
        <v>35519640003</v>
      </c>
      <c r="F7" s="7" t="s">
        <v>14</v>
      </c>
      <c r="G7" s="7" t="s">
        <v>14</v>
      </c>
      <c r="H7" s="7">
        <v>35519640003</v>
      </c>
    </row>
    <row r="8" spans="1:8" s="8" customFormat="1" x14ac:dyDescent="0.15">
      <c r="A8" s="6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</row>
    <row r="9" spans="1:8" s="8" customFormat="1" x14ac:dyDescent="0.15">
      <c r="A9" s="6" t="s">
        <v>16</v>
      </c>
      <c r="B9" s="7">
        <v>31938144389</v>
      </c>
      <c r="C9" s="7">
        <v>525299794</v>
      </c>
      <c r="D9" s="7" t="s">
        <v>14</v>
      </c>
      <c r="E9" s="7">
        <v>32463444183</v>
      </c>
      <c r="F9" s="7">
        <v>17201688074</v>
      </c>
      <c r="G9" s="7">
        <v>665694959</v>
      </c>
      <c r="H9" s="7">
        <v>15261756109</v>
      </c>
    </row>
    <row r="10" spans="1:8" s="8" customFormat="1" x14ac:dyDescent="0.15">
      <c r="A10" s="6" t="s">
        <v>17</v>
      </c>
      <c r="B10" s="7">
        <v>776807435</v>
      </c>
      <c r="C10" s="7">
        <v>208966189</v>
      </c>
      <c r="D10" s="7" t="s">
        <v>14</v>
      </c>
      <c r="E10" s="7">
        <v>985773624</v>
      </c>
      <c r="F10" s="7">
        <v>57206759</v>
      </c>
      <c r="G10" s="7">
        <v>33957748</v>
      </c>
      <c r="H10" s="7">
        <v>928566865</v>
      </c>
    </row>
    <row r="11" spans="1:8" s="8" customFormat="1" x14ac:dyDescent="0.15">
      <c r="A11" s="6" t="s">
        <v>18</v>
      </c>
      <c r="B11" s="7">
        <v>2905675614</v>
      </c>
      <c r="C11" s="7">
        <v>65281283</v>
      </c>
      <c r="D11" s="7" t="s">
        <v>14</v>
      </c>
      <c r="E11" s="7">
        <v>2970956897</v>
      </c>
      <c r="F11" s="7">
        <v>1432425255</v>
      </c>
      <c r="G11" s="7">
        <v>69474513</v>
      </c>
      <c r="H11" s="7">
        <v>1538531642</v>
      </c>
    </row>
    <row r="12" spans="1:8" s="8" customFormat="1" x14ac:dyDescent="0.15">
      <c r="A12" s="6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</row>
    <row r="13" spans="1:8" s="8" customFormat="1" x14ac:dyDescent="0.15">
      <c r="A13" s="6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</row>
    <row r="14" spans="1:8" s="8" customFormat="1" x14ac:dyDescent="0.15">
      <c r="A14" s="6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</row>
    <row r="15" spans="1:8" s="8" customFormat="1" x14ac:dyDescent="0.15">
      <c r="A15" s="6" t="s">
        <v>22</v>
      </c>
      <c r="B15" s="7" t="s">
        <v>14</v>
      </c>
      <c r="C15" s="7" t="s">
        <v>14</v>
      </c>
      <c r="D15" s="7" t="s">
        <v>14</v>
      </c>
      <c r="E15" s="7" t="s">
        <v>14</v>
      </c>
      <c r="F15" s="7" t="s">
        <v>14</v>
      </c>
      <c r="G15" s="7" t="s">
        <v>14</v>
      </c>
      <c r="H15" s="7" t="s">
        <v>14</v>
      </c>
    </row>
    <row r="16" spans="1:8" s="8" customFormat="1" x14ac:dyDescent="0.15">
      <c r="A16" s="6" t="s">
        <v>23</v>
      </c>
      <c r="B16" s="7">
        <v>173691400</v>
      </c>
      <c r="C16" s="7">
        <v>1272453192</v>
      </c>
      <c r="D16" s="7" t="s">
        <v>14</v>
      </c>
      <c r="E16" s="7">
        <v>1446144592</v>
      </c>
      <c r="F16" s="7" t="s">
        <v>14</v>
      </c>
      <c r="G16" s="7" t="s">
        <v>14</v>
      </c>
      <c r="H16" s="7">
        <v>1446144592</v>
      </c>
    </row>
    <row r="17" spans="1:8" s="8" customFormat="1" x14ac:dyDescent="0.15">
      <c r="A17" s="6" t="s">
        <v>24</v>
      </c>
      <c r="B17" s="7">
        <f>SUM(B18:B61)</f>
        <v>70442096866</v>
      </c>
      <c r="C17" s="7">
        <f t="shared" ref="C17:F17" si="0">SUM(C18:C61)</f>
        <v>994727242</v>
      </c>
      <c r="D17" s="7">
        <f t="shared" si="0"/>
        <v>123916133</v>
      </c>
      <c r="E17" s="7">
        <f t="shared" si="0"/>
        <v>71312907975</v>
      </c>
      <c r="F17" s="7">
        <f t="shared" si="0"/>
        <v>31015517592</v>
      </c>
      <c r="G17" s="7">
        <f>SUM(G18:G61)</f>
        <v>1098706288</v>
      </c>
      <c r="H17" s="7">
        <f>SUM(H18:H61)</f>
        <v>40297390383</v>
      </c>
    </row>
    <row r="18" spans="1:8" s="8" customFormat="1" x14ac:dyDescent="0.15">
      <c r="A18" s="6" t="s">
        <v>25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</row>
    <row r="19" spans="1:8" s="8" customFormat="1" x14ac:dyDescent="0.15">
      <c r="A19" s="6" t="s">
        <v>26</v>
      </c>
      <c r="B19" s="7">
        <v>448743848</v>
      </c>
      <c r="C19" s="7">
        <v>327358619</v>
      </c>
      <c r="D19" s="7" t="s">
        <v>14</v>
      </c>
      <c r="E19" s="7">
        <v>776102467</v>
      </c>
      <c r="F19" s="7" t="s">
        <v>14</v>
      </c>
      <c r="G19" s="7" t="s">
        <v>14</v>
      </c>
      <c r="H19" s="7">
        <v>776102467</v>
      </c>
    </row>
    <row r="20" spans="1:8" s="8" customFormat="1" x14ac:dyDescent="0.15">
      <c r="A20" s="6" t="s">
        <v>27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</row>
    <row r="21" spans="1:8" s="8" customFormat="1" x14ac:dyDescent="0.15">
      <c r="A21" s="6" t="s">
        <v>28</v>
      </c>
      <c r="B21" s="7" t="s">
        <v>14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</row>
    <row r="22" spans="1:8" s="8" customFormat="1" x14ac:dyDescent="0.15">
      <c r="A22" s="6" t="s">
        <v>29</v>
      </c>
      <c r="B22" s="7">
        <v>5826355</v>
      </c>
      <c r="C22" s="7" t="s">
        <v>14</v>
      </c>
      <c r="D22" s="7" t="s">
        <v>14</v>
      </c>
      <c r="E22" s="7">
        <v>5826355</v>
      </c>
      <c r="F22" s="7" t="s">
        <v>14</v>
      </c>
      <c r="G22" s="7" t="s">
        <v>14</v>
      </c>
      <c r="H22" s="7">
        <v>5826355</v>
      </c>
    </row>
    <row r="23" spans="1:8" s="8" customFormat="1" x14ac:dyDescent="0.15">
      <c r="A23" s="6" t="s">
        <v>30</v>
      </c>
      <c r="B23" s="7" t="s">
        <v>14</v>
      </c>
      <c r="C23" s="7" t="s">
        <v>14</v>
      </c>
      <c r="D23" s="7" t="s">
        <v>14</v>
      </c>
      <c r="E23" s="7" t="s">
        <v>14</v>
      </c>
      <c r="F23" s="7" t="s">
        <v>14</v>
      </c>
      <c r="G23" s="7" t="s">
        <v>14</v>
      </c>
      <c r="H23" s="7" t="s">
        <v>14</v>
      </c>
    </row>
    <row r="24" spans="1:8" s="8" customFormat="1" x14ac:dyDescent="0.15">
      <c r="A24" s="6" t="s">
        <v>31</v>
      </c>
      <c r="B24" s="7">
        <v>5791694816</v>
      </c>
      <c r="C24" s="7">
        <v>11957000</v>
      </c>
      <c r="D24" s="7" t="s">
        <v>14</v>
      </c>
      <c r="E24" s="7">
        <v>5803651816</v>
      </c>
      <c r="F24" s="7" t="s">
        <v>14</v>
      </c>
      <c r="G24" s="7" t="s">
        <v>14</v>
      </c>
      <c r="H24" s="7">
        <v>5803651816</v>
      </c>
    </row>
    <row r="25" spans="1:8" s="8" customFormat="1" x14ac:dyDescent="0.15">
      <c r="A25" s="6" t="s">
        <v>32</v>
      </c>
      <c r="B25" s="7" t="s">
        <v>14</v>
      </c>
      <c r="C25" s="7" t="s">
        <v>14</v>
      </c>
      <c r="D25" s="7" t="s">
        <v>14</v>
      </c>
      <c r="E25" s="7" t="s">
        <v>14</v>
      </c>
      <c r="F25" s="7" t="s">
        <v>14</v>
      </c>
      <c r="G25" s="7" t="s">
        <v>14</v>
      </c>
      <c r="H25" s="7" t="s">
        <v>14</v>
      </c>
    </row>
    <row r="26" spans="1:8" s="8" customFormat="1" x14ac:dyDescent="0.15">
      <c r="A26" s="6" t="s">
        <v>33</v>
      </c>
      <c r="B26" s="7">
        <v>32070784</v>
      </c>
      <c r="C26" s="7" t="s">
        <v>14</v>
      </c>
      <c r="D26" s="7" t="s">
        <v>14</v>
      </c>
      <c r="E26" s="7">
        <v>32070784</v>
      </c>
      <c r="F26" s="7" t="s">
        <v>14</v>
      </c>
      <c r="G26" s="7" t="s">
        <v>14</v>
      </c>
      <c r="H26" s="7">
        <v>32070784</v>
      </c>
    </row>
    <row r="27" spans="1:8" s="8" customFormat="1" x14ac:dyDescent="0.15">
      <c r="A27" s="6" t="s">
        <v>34</v>
      </c>
      <c r="B27" s="7" t="s">
        <v>14</v>
      </c>
      <c r="C27" s="7" t="s">
        <v>14</v>
      </c>
      <c r="D27" s="7" t="s">
        <v>14</v>
      </c>
      <c r="E27" s="7" t="s">
        <v>14</v>
      </c>
      <c r="F27" s="7" t="s">
        <v>14</v>
      </c>
      <c r="G27" s="7" t="s">
        <v>14</v>
      </c>
      <c r="H27" s="7" t="s">
        <v>14</v>
      </c>
    </row>
    <row r="28" spans="1:8" s="8" customFormat="1" x14ac:dyDescent="0.15">
      <c r="A28" s="6" t="s">
        <v>35</v>
      </c>
      <c r="B28" s="7" t="s">
        <v>14</v>
      </c>
      <c r="C28" s="7" t="s">
        <v>14</v>
      </c>
      <c r="D28" s="7" t="s">
        <v>14</v>
      </c>
      <c r="E28" s="7" t="s">
        <v>14</v>
      </c>
      <c r="F28" s="7" t="s">
        <v>14</v>
      </c>
      <c r="G28" s="7" t="s">
        <v>14</v>
      </c>
      <c r="H28" s="7" t="s">
        <v>14</v>
      </c>
    </row>
    <row r="29" spans="1:8" s="8" customFormat="1" x14ac:dyDescent="0.15">
      <c r="A29" s="6" t="s">
        <v>36</v>
      </c>
      <c r="B29" s="7" t="s">
        <v>14</v>
      </c>
      <c r="C29" s="7" t="s">
        <v>14</v>
      </c>
      <c r="D29" s="7" t="s">
        <v>14</v>
      </c>
      <c r="E29" s="7" t="s">
        <v>14</v>
      </c>
      <c r="F29" s="7" t="s">
        <v>14</v>
      </c>
      <c r="G29" s="7" t="s">
        <v>14</v>
      </c>
      <c r="H29" s="7" t="s">
        <v>14</v>
      </c>
    </row>
    <row r="30" spans="1:8" s="8" customFormat="1" x14ac:dyDescent="0.15">
      <c r="A30" s="6" t="s">
        <v>37</v>
      </c>
      <c r="B30" s="7" t="s">
        <v>14</v>
      </c>
      <c r="C30" s="7" t="s">
        <v>14</v>
      </c>
      <c r="D30" s="7" t="s">
        <v>14</v>
      </c>
      <c r="E30" s="7" t="s">
        <v>14</v>
      </c>
      <c r="F30" s="7" t="s">
        <v>14</v>
      </c>
      <c r="G30" s="7" t="s">
        <v>14</v>
      </c>
      <c r="H30" s="7" t="s">
        <v>14</v>
      </c>
    </row>
    <row r="31" spans="1:8" s="8" customFormat="1" x14ac:dyDescent="0.15">
      <c r="A31" s="6" t="s">
        <v>38</v>
      </c>
      <c r="B31" s="7" t="s">
        <v>14</v>
      </c>
      <c r="C31" s="7" t="s">
        <v>14</v>
      </c>
      <c r="D31" s="7" t="s">
        <v>14</v>
      </c>
      <c r="E31" s="7" t="s">
        <v>14</v>
      </c>
      <c r="F31" s="7" t="s">
        <v>14</v>
      </c>
      <c r="G31" s="7" t="s">
        <v>14</v>
      </c>
      <c r="H31" s="7" t="s">
        <v>14</v>
      </c>
    </row>
    <row r="32" spans="1:8" s="8" customFormat="1" x14ac:dyDescent="0.15">
      <c r="A32" s="6" t="s">
        <v>39</v>
      </c>
      <c r="B32" s="7" t="s">
        <v>14</v>
      </c>
      <c r="C32" s="7" t="s">
        <v>14</v>
      </c>
      <c r="D32" s="7" t="s">
        <v>14</v>
      </c>
      <c r="E32" s="7" t="s">
        <v>14</v>
      </c>
      <c r="F32" s="7" t="s">
        <v>14</v>
      </c>
      <c r="G32" s="7" t="s">
        <v>14</v>
      </c>
      <c r="H32" s="7" t="s">
        <v>14</v>
      </c>
    </row>
    <row r="33" spans="1:8" s="8" customFormat="1" x14ac:dyDescent="0.15">
      <c r="A33" s="6" t="s">
        <v>40</v>
      </c>
      <c r="B33" s="7" t="s">
        <v>14</v>
      </c>
      <c r="C33" s="7" t="s">
        <v>14</v>
      </c>
      <c r="D33" s="7" t="s">
        <v>14</v>
      </c>
      <c r="E33" s="7" t="s">
        <v>14</v>
      </c>
      <c r="F33" s="7" t="s">
        <v>14</v>
      </c>
      <c r="G33" s="7" t="s">
        <v>14</v>
      </c>
      <c r="H33" s="7" t="s">
        <v>14</v>
      </c>
    </row>
    <row r="34" spans="1:8" s="8" customFormat="1" x14ac:dyDescent="0.15">
      <c r="A34" s="6" t="s">
        <v>41</v>
      </c>
      <c r="B34" s="7" t="s">
        <v>14</v>
      </c>
      <c r="C34" s="7" t="s">
        <v>14</v>
      </c>
      <c r="D34" s="7" t="s">
        <v>14</v>
      </c>
      <c r="E34" s="7" t="s">
        <v>14</v>
      </c>
      <c r="F34" s="7" t="s">
        <v>14</v>
      </c>
      <c r="G34" s="7" t="s">
        <v>14</v>
      </c>
      <c r="H34" s="7" t="s">
        <v>14</v>
      </c>
    </row>
    <row r="35" spans="1:8" s="8" customFormat="1" x14ac:dyDescent="0.15">
      <c r="A35" s="6" t="s">
        <v>42</v>
      </c>
      <c r="B35" s="7" t="s">
        <v>14</v>
      </c>
      <c r="C35" s="7" t="s">
        <v>14</v>
      </c>
      <c r="D35" s="7" t="s">
        <v>14</v>
      </c>
      <c r="E35" s="7" t="s">
        <v>14</v>
      </c>
      <c r="F35" s="7" t="s">
        <v>14</v>
      </c>
      <c r="G35" s="7" t="s">
        <v>14</v>
      </c>
      <c r="H35" s="7" t="s">
        <v>14</v>
      </c>
    </row>
    <row r="36" spans="1:8" s="8" customFormat="1" x14ac:dyDescent="0.15">
      <c r="A36" s="6" t="s">
        <v>43</v>
      </c>
      <c r="B36" s="7" t="s">
        <v>14</v>
      </c>
      <c r="C36" s="7" t="s">
        <v>14</v>
      </c>
      <c r="D36" s="7" t="s">
        <v>14</v>
      </c>
      <c r="E36" s="7" t="s">
        <v>14</v>
      </c>
      <c r="F36" s="7" t="s">
        <v>14</v>
      </c>
      <c r="G36" s="7" t="s">
        <v>14</v>
      </c>
      <c r="H36" s="7" t="s">
        <v>14</v>
      </c>
    </row>
    <row r="37" spans="1:8" s="8" customFormat="1" x14ac:dyDescent="0.15">
      <c r="A37" s="6" t="s">
        <v>44</v>
      </c>
      <c r="B37" s="7" t="s">
        <v>14</v>
      </c>
      <c r="C37" s="7" t="s">
        <v>14</v>
      </c>
      <c r="D37" s="7" t="s">
        <v>14</v>
      </c>
      <c r="E37" s="7" t="s">
        <v>14</v>
      </c>
      <c r="F37" s="7" t="s">
        <v>14</v>
      </c>
      <c r="G37" s="7" t="s">
        <v>14</v>
      </c>
      <c r="H37" s="7" t="s">
        <v>14</v>
      </c>
    </row>
    <row r="38" spans="1:8" s="8" customFormat="1" x14ac:dyDescent="0.15">
      <c r="A38" s="6" t="s">
        <v>45</v>
      </c>
      <c r="B38" s="7">
        <v>224372540</v>
      </c>
      <c r="C38" s="7" t="s">
        <v>14</v>
      </c>
      <c r="D38" s="7" t="s">
        <v>14</v>
      </c>
      <c r="E38" s="7">
        <v>224372540</v>
      </c>
      <c r="F38" s="7">
        <v>135750189</v>
      </c>
      <c r="G38" s="7">
        <v>5975569</v>
      </c>
      <c r="H38" s="7">
        <v>88622351</v>
      </c>
    </row>
    <row r="39" spans="1:8" s="8" customFormat="1" x14ac:dyDescent="0.15">
      <c r="A39" s="6" t="s">
        <v>46</v>
      </c>
      <c r="B39" s="7" t="s">
        <v>14</v>
      </c>
      <c r="C39" s="7" t="s">
        <v>14</v>
      </c>
      <c r="D39" s="7" t="s">
        <v>14</v>
      </c>
      <c r="E39" s="7" t="s">
        <v>14</v>
      </c>
      <c r="F39" s="7" t="s">
        <v>14</v>
      </c>
      <c r="G39" s="7" t="s">
        <v>14</v>
      </c>
      <c r="H39" s="7" t="s">
        <v>14</v>
      </c>
    </row>
    <row r="40" spans="1:8" s="8" customFormat="1" x14ac:dyDescent="0.15">
      <c r="A40" s="6" t="s">
        <v>47</v>
      </c>
      <c r="B40" s="7" t="s">
        <v>14</v>
      </c>
      <c r="C40" s="7" t="s">
        <v>14</v>
      </c>
      <c r="D40" s="7" t="s">
        <v>14</v>
      </c>
      <c r="E40" s="7" t="s">
        <v>14</v>
      </c>
      <c r="F40" s="7" t="s">
        <v>14</v>
      </c>
      <c r="G40" s="7" t="s">
        <v>14</v>
      </c>
      <c r="H40" s="7" t="s">
        <v>14</v>
      </c>
    </row>
    <row r="41" spans="1:8" s="8" customFormat="1" x14ac:dyDescent="0.15">
      <c r="A41" s="6" t="s">
        <v>48</v>
      </c>
      <c r="B41" s="7" t="s">
        <v>14</v>
      </c>
      <c r="C41" s="7" t="s">
        <v>14</v>
      </c>
      <c r="D41" s="7" t="s">
        <v>14</v>
      </c>
      <c r="E41" s="7" t="s">
        <v>14</v>
      </c>
      <c r="F41" s="7" t="s">
        <v>14</v>
      </c>
      <c r="G41" s="7" t="s">
        <v>14</v>
      </c>
      <c r="H41" s="7" t="s">
        <v>14</v>
      </c>
    </row>
    <row r="42" spans="1:8" s="8" customFormat="1" x14ac:dyDescent="0.15">
      <c r="A42" s="6" t="s">
        <v>49</v>
      </c>
      <c r="B42" s="7" t="s">
        <v>14</v>
      </c>
      <c r="C42" s="7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7" t="s">
        <v>14</v>
      </c>
    </row>
    <row r="43" spans="1:8" s="8" customFormat="1" x14ac:dyDescent="0.15">
      <c r="A43" s="6" t="s">
        <v>50</v>
      </c>
      <c r="B43" s="7" t="s">
        <v>14</v>
      </c>
      <c r="C43" s="7" t="s">
        <v>14</v>
      </c>
      <c r="D43" s="7" t="s">
        <v>14</v>
      </c>
      <c r="E43" s="7" t="s">
        <v>14</v>
      </c>
      <c r="F43" s="7" t="s">
        <v>14</v>
      </c>
      <c r="G43" s="7" t="s">
        <v>14</v>
      </c>
      <c r="H43" s="7" t="s">
        <v>14</v>
      </c>
    </row>
    <row r="44" spans="1:8" s="8" customFormat="1" x14ac:dyDescent="0.15">
      <c r="A44" s="6" t="s">
        <v>51</v>
      </c>
      <c r="B44" s="7" t="s">
        <v>14</v>
      </c>
      <c r="C44" s="7" t="s">
        <v>14</v>
      </c>
      <c r="D44" s="7" t="s">
        <v>14</v>
      </c>
      <c r="E44" s="7" t="s">
        <v>14</v>
      </c>
      <c r="F44" s="7" t="s">
        <v>14</v>
      </c>
      <c r="G44" s="7" t="s">
        <v>14</v>
      </c>
      <c r="H44" s="7" t="s">
        <v>14</v>
      </c>
    </row>
    <row r="45" spans="1:8" s="8" customFormat="1" x14ac:dyDescent="0.15">
      <c r="A45" s="6" t="s">
        <v>52</v>
      </c>
      <c r="B45" s="7">
        <v>680000</v>
      </c>
      <c r="C45" s="7" t="s">
        <v>14</v>
      </c>
      <c r="D45" s="7" t="s">
        <v>14</v>
      </c>
      <c r="E45" s="7">
        <v>680000</v>
      </c>
      <c r="F45" s="7">
        <v>136680</v>
      </c>
      <c r="G45" s="7">
        <v>45560</v>
      </c>
      <c r="H45" s="7">
        <v>543320</v>
      </c>
    </row>
    <row r="46" spans="1:8" s="8" customFormat="1" x14ac:dyDescent="0.15">
      <c r="A46" s="6" t="s">
        <v>53</v>
      </c>
      <c r="B46" s="7">
        <v>326682497</v>
      </c>
      <c r="C46" s="7">
        <v>44333000</v>
      </c>
      <c r="D46" s="7" t="s">
        <v>14</v>
      </c>
      <c r="E46" s="7">
        <v>371015497</v>
      </c>
      <c r="F46" s="7">
        <v>171681949</v>
      </c>
      <c r="G46" s="7">
        <v>7501348</v>
      </c>
      <c r="H46" s="7">
        <v>199333548</v>
      </c>
    </row>
    <row r="47" spans="1:8" s="8" customFormat="1" x14ac:dyDescent="0.15">
      <c r="A47" s="6" t="s">
        <v>54</v>
      </c>
      <c r="B47" s="7">
        <v>52417504086</v>
      </c>
      <c r="C47" s="7">
        <v>214771924</v>
      </c>
      <c r="D47" s="7">
        <v>2616921</v>
      </c>
      <c r="E47" s="7">
        <v>52629659089</v>
      </c>
      <c r="F47" s="7">
        <v>29806385423</v>
      </c>
      <c r="G47" s="7">
        <v>1079827569</v>
      </c>
      <c r="H47" s="7">
        <v>22823273666</v>
      </c>
    </row>
    <row r="48" spans="1:8" s="8" customFormat="1" x14ac:dyDescent="0.15">
      <c r="A48" s="6" t="s">
        <v>55</v>
      </c>
      <c r="B48" s="7" t="s">
        <v>14</v>
      </c>
      <c r="C48" s="7" t="s">
        <v>14</v>
      </c>
      <c r="D48" s="7" t="s">
        <v>14</v>
      </c>
      <c r="E48" s="7" t="s">
        <v>14</v>
      </c>
      <c r="F48" s="7" t="s">
        <v>14</v>
      </c>
      <c r="G48" s="7" t="s">
        <v>14</v>
      </c>
      <c r="H48" s="7" t="s">
        <v>14</v>
      </c>
    </row>
    <row r="49" spans="1:8" s="8" customFormat="1" x14ac:dyDescent="0.15">
      <c r="A49" s="6" t="s">
        <v>56</v>
      </c>
      <c r="B49" s="7" t="s">
        <v>14</v>
      </c>
      <c r="C49" s="7" t="s">
        <v>14</v>
      </c>
      <c r="D49" s="7" t="s">
        <v>14</v>
      </c>
      <c r="E49" s="7" t="s">
        <v>14</v>
      </c>
      <c r="F49" s="7" t="s">
        <v>14</v>
      </c>
      <c r="G49" s="7" t="s">
        <v>14</v>
      </c>
      <c r="H49" s="7" t="s">
        <v>14</v>
      </c>
    </row>
    <row r="50" spans="1:8" s="8" customFormat="1" x14ac:dyDescent="0.15">
      <c r="A50" s="6" t="s">
        <v>57</v>
      </c>
      <c r="B50" s="7" t="s">
        <v>14</v>
      </c>
      <c r="C50" s="7" t="s">
        <v>14</v>
      </c>
      <c r="D50" s="7" t="s">
        <v>14</v>
      </c>
      <c r="E50" s="7" t="s">
        <v>14</v>
      </c>
      <c r="F50" s="7" t="s">
        <v>14</v>
      </c>
      <c r="G50" s="7" t="s">
        <v>14</v>
      </c>
      <c r="H50" s="7" t="s">
        <v>14</v>
      </c>
    </row>
    <row r="51" spans="1:8" s="8" customFormat="1" x14ac:dyDescent="0.15">
      <c r="A51" s="6" t="s">
        <v>58</v>
      </c>
      <c r="B51" s="7" t="s">
        <v>14</v>
      </c>
      <c r="C51" s="7" t="s">
        <v>14</v>
      </c>
      <c r="D51" s="7" t="s">
        <v>14</v>
      </c>
      <c r="E51" s="7" t="s">
        <v>14</v>
      </c>
      <c r="F51" s="7" t="s">
        <v>14</v>
      </c>
      <c r="G51" s="7" t="s">
        <v>14</v>
      </c>
      <c r="H51" s="7" t="s">
        <v>14</v>
      </c>
    </row>
    <row r="52" spans="1:8" s="8" customFormat="1" x14ac:dyDescent="0.15">
      <c r="A52" s="6" t="s">
        <v>59</v>
      </c>
      <c r="B52" s="7">
        <v>199368672</v>
      </c>
      <c r="C52" s="7" t="s">
        <v>14</v>
      </c>
      <c r="D52" s="7" t="s">
        <v>14</v>
      </c>
      <c r="E52" s="7">
        <v>199368672</v>
      </c>
      <c r="F52" s="7">
        <v>132966683</v>
      </c>
      <c r="G52" s="7">
        <v>4679270</v>
      </c>
      <c r="H52" s="7">
        <v>66401989</v>
      </c>
    </row>
    <row r="53" spans="1:8" s="8" customFormat="1" x14ac:dyDescent="0.15">
      <c r="A53" s="6" t="s">
        <v>60</v>
      </c>
      <c r="B53" s="7">
        <v>10973790198</v>
      </c>
      <c r="C53" s="7">
        <v>275154086</v>
      </c>
      <c r="D53" s="7">
        <v>4672837</v>
      </c>
      <c r="E53" s="7">
        <f>B53+C53-D53</f>
        <v>11244271447</v>
      </c>
      <c r="F53" s="7">
        <v>767243024</v>
      </c>
      <c r="G53" s="7">
        <v>113550</v>
      </c>
      <c r="H53" s="7">
        <f>E53-F53</f>
        <v>10477028423</v>
      </c>
    </row>
    <row r="54" spans="1:8" s="8" customFormat="1" x14ac:dyDescent="0.15">
      <c r="A54" s="6" t="s">
        <v>61</v>
      </c>
      <c r="B54" s="7" t="s">
        <v>14</v>
      </c>
      <c r="C54" s="7" t="s">
        <v>14</v>
      </c>
      <c r="D54" s="7" t="s">
        <v>14</v>
      </c>
      <c r="E54" s="7" t="s">
        <v>14</v>
      </c>
      <c r="F54" s="7" t="s">
        <v>14</v>
      </c>
      <c r="G54" s="7" t="s">
        <v>14</v>
      </c>
      <c r="H54" s="7" t="s">
        <v>14</v>
      </c>
    </row>
    <row r="55" spans="1:8" s="8" customFormat="1" x14ac:dyDescent="0.15">
      <c r="A55" s="6" t="s">
        <v>62</v>
      </c>
      <c r="B55" s="7" t="s">
        <v>14</v>
      </c>
      <c r="C55" s="7" t="s">
        <v>14</v>
      </c>
      <c r="D55" s="7" t="s">
        <v>14</v>
      </c>
      <c r="E55" s="7" t="s">
        <v>14</v>
      </c>
      <c r="F55" s="7" t="s">
        <v>14</v>
      </c>
      <c r="G55" s="7" t="s">
        <v>14</v>
      </c>
      <c r="H55" s="7" t="s">
        <v>14</v>
      </c>
    </row>
    <row r="56" spans="1:8" s="8" customFormat="1" x14ac:dyDescent="0.15">
      <c r="A56" s="6" t="s">
        <v>63</v>
      </c>
      <c r="B56" s="7" t="s">
        <v>14</v>
      </c>
      <c r="C56" s="7" t="s">
        <v>14</v>
      </c>
      <c r="D56" s="7" t="s">
        <v>14</v>
      </c>
      <c r="E56" s="7" t="s">
        <v>14</v>
      </c>
      <c r="F56" s="7" t="s">
        <v>14</v>
      </c>
      <c r="G56" s="7" t="s">
        <v>14</v>
      </c>
      <c r="H56" s="7" t="s">
        <v>14</v>
      </c>
    </row>
    <row r="57" spans="1:8" s="8" customFormat="1" x14ac:dyDescent="0.15">
      <c r="A57" s="6" t="s">
        <v>64</v>
      </c>
      <c r="B57" s="7" t="s">
        <v>14</v>
      </c>
      <c r="C57" s="7" t="s">
        <v>14</v>
      </c>
      <c r="D57" s="7" t="s">
        <v>14</v>
      </c>
      <c r="E57" s="7" t="s">
        <v>14</v>
      </c>
      <c r="F57" s="7" t="s">
        <v>14</v>
      </c>
      <c r="G57" s="7" t="s">
        <v>14</v>
      </c>
      <c r="H57" s="7" t="s">
        <v>14</v>
      </c>
    </row>
    <row r="58" spans="1:8" s="8" customFormat="1" x14ac:dyDescent="0.15">
      <c r="A58" s="6" t="s">
        <v>65</v>
      </c>
      <c r="B58" s="7" t="s">
        <v>14</v>
      </c>
      <c r="C58" s="7" t="s">
        <v>14</v>
      </c>
      <c r="D58" s="7" t="s">
        <v>14</v>
      </c>
      <c r="E58" s="7" t="s">
        <v>14</v>
      </c>
      <c r="F58" s="7" t="s">
        <v>14</v>
      </c>
      <c r="G58" s="7" t="s">
        <v>14</v>
      </c>
      <c r="H58" s="7" t="s">
        <v>14</v>
      </c>
    </row>
    <row r="59" spans="1:8" s="8" customFormat="1" x14ac:dyDescent="0.15">
      <c r="A59" s="6" t="s">
        <v>66</v>
      </c>
      <c r="B59" s="7">
        <v>2268000</v>
      </c>
      <c r="C59" s="7" t="s">
        <v>14</v>
      </c>
      <c r="D59" s="7" t="s">
        <v>14</v>
      </c>
      <c r="E59" s="7">
        <v>2268000</v>
      </c>
      <c r="F59" s="7">
        <v>680400</v>
      </c>
      <c r="G59" s="7">
        <v>226800</v>
      </c>
      <c r="H59" s="7">
        <v>1587600</v>
      </c>
    </row>
    <row r="60" spans="1:8" s="8" customFormat="1" x14ac:dyDescent="0.15">
      <c r="A60" s="6" t="s">
        <v>67</v>
      </c>
      <c r="B60" s="7">
        <v>3739851</v>
      </c>
      <c r="C60" s="7" t="s">
        <v>14</v>
      </c>
      <c r="D60" s="7" t="s">
        <v>14</v>
      </c>
      <c r="E60" s="7">
        <v>3739851</v>
      </c>
      <c r="F60" s="7">
        <v>673244</v>
      </c>
      <c r="G60" s="7">
        <v>336622</v>
      </c>
      <c r="H60" s="7">
        <f>E60-F60</f>
        <v>3066607</v>
      </c>
    </row>
    <row r="61" spans="1:8" s="8" customFormat="1" x14ac:dyDescent="0.15">
      <c r="A61" s="6" t="s">
        <v>68</v>
      </c>
      <c r="B61" s="7">
        <v>15355219</v>
      </c>
      <c r="C61" s="7">
        <v>121152613</v>
      </c>
      <c r="D61" s="7">
        <v>116626375</v>
      </c>
      <c r="E61" s="7">
        <f>B61+C61-D61</f>
        <v>19881457</v>
      </c>
      <c r="F61" s="7" t="s">
        <v>14</v>
      </c>
      <c r="G61" s="7" t="s">
        <v>14</v>
      </c>
      <c r="H61" s="7">
        <f>E61</f>
        <v>19881457</v>
      </c>
    </row>
    <row r="62" spans="1:8" s="8" customFormat="1" x14ac:dyDescent="0.15">
      <c r="A62" s="6" t="s">
        <v>69</v>
      </c>
      <c r="B62" s="7">
        <v>2007599422</v>
      </c>
      <c r="C62" s="7">
        <v>126813034</v>
      </c>
      <c r="D62" s="7">
        <v>1</v>
      </c>
      <c r="E62" s="7">
        <v>2134412455</v>
      </c>
      <c r="F62" s="7">
        <v>1520546837</v>
      </c>
      <c r="G62" s="7">
        <v>192024650</v>
      </c>
      <c r="H62" s="7">
        <v>613865618</v>
      </c>
    </row>
    <row r="63" spans="1:8" s="8" customFormat="1" x14ac:dyDescent="0.15">
      <c r="A63" s="6" t="s">
        <v>70</v>
      </c>
      <c r="B63" s="7">
        <v>338683870</v>
      </c>
      <c r="C63" s="7">
        <v>6997137</v>
      </c>
      <c r="D63" s="7" t="s">
        <v>14</v>
      </c>
      <c r="E63" s="7">
        <v>345681007</v>
      </c>
      <c r="F63" s="7">
        <v>200961215</v>
      </c>
      <c r="G63" s="7">
        <v>12107080</v>
      </c>
      <c r="H63" s="7">
        <v>144719792</v>
      </c>
    </row>
    <row r="64" spans="1:8" s="8" customFormat="1" x14ac:dyDescent="0.15">
      <c r="A64" s="6" t="s">
        <v>71</v>
      </c>
      <c r="B64" s="7">
        <v>1433580192</v>
      </c>
      <c r="C64" s="7">
        <v>119815897</v>
      </c>
      <c r="D64" s="7">
        <v>1</v>
      </c>
      <c r="E64" s="7">
        <v>1553396088</v>
      </c>
      <c r="F64" s="7">
        <v>1319585622</v>
      </c>
      <c r="G64" s="7">
        <v>179917570</v>
      </c>
      <c r="H64" s="7">
        <v>233810466</v>
      </c>
    </row>
    <row r="65" spans="1:8" s="8" customFormat="1" x14ac:dyDescent="0.15">
      <c r="A65" s="6" t="s">
        <v>72</v>
      </c>
      <c r="B65" s="7">
        <v>235335360</v>
      </c>
      <c r="C65" s="7" t="s">
        <v>14</v>
      </c>
      <c r="D65" s="7" t="s">
        <v>14</v>
      </c>
      <c r="E65" s="7">
        <v>235335360</v>
      </c>
      <c r="F65" s="7" t="s">
        <v>14</v>
      </c>
      <c r="G65" s="7" t="s">
        <v>14</v>
      </c>
      <c r="H65" s="7">
        <v>235335360</v>
      </c>
    </row>
    <row r="66" spans="1:8" s="8" customFormat="1" x14ac:dyDescent="0.15">
      <c r="A66" s="6" t="s">
        <v>73</v>
      </c>
      <c r="B66" s="7">
        <f>SUM(B67:B71)</f>
        <v>1534355962</v>
      </c>
      <c r="C66" s="7">
        <f>SUM(C67:C71)</f>
        <v>362425607</v>
      </c>
      <c r="D66" s="7">
        <f>SUM(D67:D71)</f>
        <v>45134673</v>
      </c>
      <c r="E66" s="7">
        <f t="shared" ref="E66:F66" si="1">SUM(E67:E71)</f>
        <v>1851646896</v>
      </c>
      <c r="F66" s="7">
        <f t="shared" si="1"/>
        <v>622582772</v>
      </c>
      <c r="G66" s="7">
        <f>SUM(G67:G71)</f>
        <v>128342703</v>
      </c>
      <c r="H66" s="7">
        <f>E66-F66</f>
        <v>1229064124</v>
      </c>
    </row>
    <row r="67" spans="1:8" s="8" customFormat="1" x14ac:dyDescent="0.15">
      <c r="A67" s="6" t="s">
        <v>74</v>
      </c>
      <c r="B67" s="7">
        <f>805162783+6816400</f>
        <v>811979183</v>
      </c>
      <c r="C67" s="7">
        <v>335535504</v>
      </c>
      <c r="D67" s="7" t="s">
        <v>14</v>
      </c>
      <c r="E67" s="7">
        <f>1140698287+6816400</f>
        <v>1147514687</v>
      </c>
      <c r="F67" s="7">
        <f>576319320+1704100</f>
        <v>578023420</v>
      </c>
      <c r="G67" s="7">
        <v>127213924</v>
      </c>
      <c r="H67" s="7">
        <f>E67-F67</f>
        <v>569491267</v>
      </c>
    </row>
    <row r="68" spans="1:8" s="8" customFormat="1" x14ac:dyDescent="0.15">
      <c r="A68" s="6" t="s">
        <v>75</v>
      </c>
      <c r="B68" s="7" t="s">
        <v>14</v>
      </c>
      <c r="C68" s="7" t="s">
        <v>14</v>
      </c>
      <c r="D68" s="7" t="s">
        <v>14</v>
      </c>
      <c r="E68" s="7" t="s">
        <v>14</v>
      </c>
      <c r="F68" s="7" t="s">
        <v>14</v>
      </c>
      <c r="G68" s="7" t="s">
        <v>14</v>
      </c>
      <c r="H68" s="7" t="s">
        <v>14</v>
      </c>
    </row>
    <row r="69" spans="1:8" s="8" customFormat="1" x14ac:dyDescent="0.15">
      <c r="A69" s="6" t="s">
        <v>76</v>
      </c>
      <c r="B69" s="7" t="s">
        <v>14</v>
      </c>
      <c r="C69" s="7" t="s">
        <v>14</v>
      </c>
      <c r="D69" s="7" t="s">
        <v>14</v>
      </c>
      <c r="E69" s="7" t="s">
        <v>14</v>
      </c>
      <c r="F69" s="7" t="s">
        <v>14</v>
      </c>
      <c r="G69" s="7" t="s">
        <v>14</v>
      </c>
      <c r="H69" s="7" t="s">
        <v>14</v>
      </c>
    </row>
    <row r="70" spans="1:8" s="8" customFormat="1" x14ac:dyDescent="0.15">
      <c r="A70" s="6" t="s">
        <v>77</v>
      </c>
      <c r="B70" s="7">
        <v>934378</v>
      </c>
      <c r="C70" s="7" t="s">
        <v>14</v>
      </c>
      <c r="D70" s="7" t="s">
        <v>14</v>
      </c>
      <c r="E70" s="7">
        <v>934378</v>
      </c>
      <c r="F70" s="7" t="s">
        <v>14</v>
      </c>
      <c r="G70" s="7" t="s">
        <v>14</v>
      </c>
      <c r="H70" s="7">
        <v>934378</v>
      </c>
    </row>
    <row r="71" spans="1:8" s="8" customFormat="1" x14ac:dyDescent="0.15">
      <c r="A71" s="6" t="s">
        <v>78</v>
      </c>
      <c r="B71" s="7">
        <f>32940+676274788+45134673</f>
        <v>721442401</v>
      </c>
      <c r="C71" s="7">
        <f>26890103</f>
        <v>26890103</v>
      </c>
      <c r="D71" s="7">
        <f>45134673</f>
        <v>45134673</v>
      </c>
      <c r="E71" s="7">
        <f>32940+703164891</f>
        <v>703197831</v>
      </c>
      <c r="F71" s="7">
        <f>44556058+3294</f>
        <v>44559352</v>
      </c>
      <c r="G71" s="7">
        <f>3294+1125485</f>
        <v>1128779</v>
      </c>
      <c r="H71" s="9">
        <f>29646+658608833</f>
        <v>658638479</v>
      </c>
    </row>
    <row r="72" spans="1:8" s="8" customFormat="1" x14ac:dyDescent="0.15">
      <c r="A72" s="6" t="s">
        <v>79</v>
      </c>
      <c r="B72" s="7">
        <f>B6+B17+B62+B66</f>
        <v>145420231913</v>
      </c>
      <c r="C72" s="7">
        <f t="shared" ref="C72:H72" si="2">C6+C17+C62+C66</f>
        <v>3556730004</v>
      </c>
      <c r="D72" s="7">
        <f>D6+D17+D62+D66</f>
        <v>292035292</v>
      </c>
      <c r="E72" s="7">
        <f t="shared" si="2"/>
        <v>148684926625</v>
      </c>
      <c r="F72" s="7">
        <f t="shared" si="2"/>
        <v>51849967289</v>
      </c>
      <c r="G72" s="7">
        <f t="shared" si="2"/>
        <v>2188200861</v>
      </c>
      <c r="H72" s="7">
        <f t="shared" si="2"/>
        <v>96834959336</v>
      </c>
    </row>
    <row r="73" spans="1:8" s="8" customFormat="1" x14ac:dyDescent="0.15"/>
    <row r="74" spans="1:8" s="8" customFormat="1" x14ac:dyDescent="0.15"/>
    <row r="75" spans="1:8" s="8" customFormat="1" x14ac:dyDescent="0.15"/>
    <row r="76" spans="1:8" s="8" customFormat="1" x14ac:dyDescent="0.15"/>
    <row r="77" spans="1:8" s="8" customFormat="1" x14ac:dyDescent="0.15"/>
    <row r="78" spans="1:8" s="8" customFormat="1" x14ac:dyDescent="0.15"/>
    <row r="79" spans="1:8" s="8" customFormat="1" x14ac:dyDescent="0.15"/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72"/>
  <sheetViews>
    <sheetView view="pageBreakPreview" topLeftCell="B1" zoomScaleNormal="85" zoomScaleSheetLayoutView="100" workbookViewId="0">
      <selection activeCell="F20" sqref="F20"/>
    </sheetView>
  </sheetViews>
  <sheetFormatPr defaultColWidth="8.8984375" defaultRowHeight="10.8" x14ac:dyDescent="0.15"/>
  <cols>
    <col min="1" max="1" width="30.796875" style="5" customWidth="1"/>
    <col min="2" max="10" width="15.796875" style="5" customWidth="1"/>
    <col min="11" max="16384" width="8.8984375" style="5"/>
  </cols>
  <sheetData>
    <row r="1" spans="1:10" ht="21" x14ac:dyDescent="0.15">
      <c r="A1" s="10" t="s">
        <v>88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3.2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3" t="s">
        <v>2</v>
      </c>
    </row>
    <row r="3" spans="1:10" ht="13.2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ht="13.2" x14ac:dyDescent="0.2">
      <c r="A4" s="1"/>
      <c r="B4" s="1"/>
      <c r="C4" s="1"/>
      <c r="D4" s="1"/>
      <c r="E4" s="1"/>
      <c r="F4" s="1"/>
      <c r="G4" s="1"/>
      <c r="H4" s="1"/>
      <c r="I4" s="1"/>
      <c r="J4" s="3" t="s">
        <v>4</v>
      </c>
    </row>
    <row r="5" spans="1:10" ht="21.6" x14ac:dyDescent="0.15">
      <c r="A5" s="4" t="s">
        <v>5</v>
      </c>
      <c r="B5" s="2" t="s">
        <v>87</v>
      </c>
      <c r="C5" s="4" t="s">
        <v>86</v>
      </c>
      <c r="D5" s="4" t="s">
        <v>85</v>
      </c>
      <c r="E5" s="4" t="s">
        <v>84</v>
      </c>
      <c r="F5" s="4" t="s">
        <v>83</v>
      </c>
      <c r="G5" s="4" t="s">
        <v>82</v>
      </c>
      <c r="H5" s="4" t="s">
        <v>81</v>
      </c>
      <c r="I5" s="4" t="s">
        <v>80</v>
      </c>
      <c r="J5" s="4" t="s">
        <v>79</v>
      </c>
    </row>
    <row r="6" spans="1:10" s="8" customFormat="1" x14ac:dyDescent="0.15">
      <c r="A6" s="6" t="s">
        <v>12</v>
      </c>
      <c r="B6" s="7">
        <f>SUM(B7:B16)</f>
        <v>5828735909</v>
      </c>
      <c r="C6" s="7">
        <v>38472652123</v>
      </c>
      <c r="D6" s="7">
        <v>4583478091</v>
      </c>
      <c r="E6" s="7">
        <v>156608727</v>
      </c>
      <c r="F6" s="7">
        <v>335852557</v>
      </c>
      <c r="G6" s="7">
        <v>406994701</v>
      </c>
      <c r="H6" s="7">
        <v>3157753043</v>
      </c>
      <c r="I6" s="7">
        <v>1739161194</v>
      </c>
      <c r="J6" s="7">
        <v>54694639211</v>
      </c>
    </row>
    <row r="7" spans="1:10" s="8" customFormat="1" x14ac:dyDescent="0.15">
      <c r="A7" s="6" t="s">
        <v>13</v>
      </c>
      <c r="B7" s="7">
        <v>4586270125</v>
      </c>
      <c r="C7" s="7">
        <v>25092728971</v>
      </c>
      <c r="D7" s="7">
        <v>2481396474</v>
      </c>
      <c r="E7" s="7">
        <v>138293477</v>
      </c>
      <c r="F7" s="7">
        <v>99068320</v>
      </c>
      <c r="G7" s="7">
        <v>314553179</v>
      </c>
      <c r="H7" s="7">
        <v>1117606168</v>
      </c>
      <c r="I7" s="7">
        <v>1689723289</v>
      </c>
      <c r="J7" s="7">
        <v>35519640003</v>
      </c>
    </row>
    <row r="8" spans="1:10" s="8" customFormat="1" x14ac:dyDescent="0.15">
      <c r="A8" s="6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  <c r="I8" s="7" t="s">
        <v>14</v>
      </c>
      <c r="J8" s="7" t="s">
        <v>14</v>
      </c>
    </row>
    <row r="9" spans="1:10" s="8" customFormat="1" x14ac:dyDescent="0.15">
      <c r="A9" s="6" t="s">
        <v>16</v>
      </c>
      <c r="B9" s="7">
        <v>835489579</v>
      </c>
      <c r="C9" s="7">
        <v>11739768382</v>
      </c>
      <c r="D9" s="7">
        <v>2041320225</v>
      </c>
      <c r="E9" s="7">
        <v>13415300</v>
      </c>
      <c r="F9" s="7">
        <v>227939981</v>
      </c>
      <c r="G9" s="7">
        <v>64841874</v>
      </c>
      <c r="H9" s="7">
        <v>290570759</v>
      </c>
      <c r="I9" s="7">
        <v>36530009</v>
      </c>
      <c r="J9" s="7">
        <v>15261756109</v>
      </c>
    </row>
    <row r="10" spans="1:10" s="8" customFormat="1" x14ac:dyDescent="0.15">
      <c r="A10" s="6" t="s">
        <v>17</v>
      </c>
      <c r="B10" s="7">
        <v>22556708</v>
      </c>
      <c r="C10" s="7">
        <v>811510696</v>
      </c>
      <c r="D10" s="7">
        <v>55575698</v>
      </c>
      <c r="E10" s="7" t="s">
        <v>14</v>
      </c>
      <c r="F10" s="7">
        <v>8844256</v>
      </c>
      <c r="G10" s="7">
        <v>1564034</v>
      </c>
      <c r="H10" s="7">
        <v>28515473</v>
      </c>
      <c r="I10" s="7" t="s">
        <v>14</v>
      </c>
      <c r="J10" s="7">
        <v>928566865</v>
      </c>
    </row>
    <row r="11" spans="1:10" s="8" customFormat="1" x14ac:dyDescent="0.15">
      <c r="A11" s="6" t="s">
        <v>18</v>
      </c>
      <c r="B11" s="7">
        <v>384419497</v>
      </c>
      <c r="C11" s="7">
        <v>810205874</v>
      </c>
      <c r="D11" s="7">
        <v>5185694</v>
      </c>
      <c r="E11" s="7">
        <v>4899950</v>
      </c>
      <c r="F11" s="7" t="s">
        <v>14</v>
      </c>
      <c r="G11" s="7">
        <v>26035614</v>
      </c>
      <c r="H11" s="7">
        <v>293354251</v>
      </c>
      <c r="I11" s="7">
        <v>12907896</v>
      </c>
      <c r="J11" s="7">
        <v>1538531642</v>
      </c>
    </row>
    <row r="12" spans="1:10" s="8" customFormat="1" x14ac:dyDescent="0.15">
      <c r="A12" s="6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  <c r="I12" s="7" t="s">
        <v>14</v>
      </c>
      <c r="J12" s="7" t="s">
        <v>14</v>
      </c>
    </row>
    <row r="13" spans="1:10" s="8" customFormat="1" x14ac:dyDescent="0.15">
      <c r="A13" s="6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  <c r="J13" s="7" t="s">
        <v>14</v>
      </c>
    </row>
    <row r="14" spans="1:10" s="8" customFormat="1" x14ac:dyDescent="0.15">
      <c r="A14" s="6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  <c r="I14" s="7" t="s">
        <v>14</v>
      </c>
      <c r="J14" s="7" t="s">
        <v>14</v>
      </c>
    </row>
    <row r="15" spans="1:10" s="8" customFormat="1" x14ac:dyDescent="0.15">
      <c r="A15" s="6" t="s">
        <v>22</v>
      </c>
      <c r="B15" s="7" t="s">
        <v>14</v>
      </c>
      <c r="C15" s="7" t="s">
        <v>14</v>
      </c>
      <c r="D15" s="7" t="s">
        <v>14</v>
      </c>
      <c r="E15" s="7" t="s">
        <v>14</v>
      </c>
      <c r="F15" s="7" t="s">
        <v>14</v>
      </c>
      <c r="G15" s="7" t="s">
        <v>14</v>
      </c>
      <c r="H15" s="7" t="s">
        <v>14</v>
      </c>
      <c r="I15" s="7" t="s">
        <v>14</v>
      </c>
      <c r="J15" s="7" t="s">
        <v>14</v>
      </c>
    </row>
    <row r="16" spans="1:10" s="8" customFormat="1" x14ac:dyDescent="0.15">
      <c r="A16" s="6" t="s">
        <v>23</v>
      </c>
      <c r="B16" s="7" t="s">
        <v>14</v>
      </c>
      <c r="C16" s="7">
        <v>18438200</v>
      </c>
      <c r="D16" s="7" t="s">
        <v>14</v>
      </c>
      <c r="E16" s="7" t="s">
        <v>14</v>
      </c>
      <c r="F16" s="7" t="s">
        <v>14</v>
      </c>
      <c r="G16" s="7" t="s">
        <v>14</v>
      </c>
      <c r="H16" s="7">
        <v>1427706392</v>
      </c>
      <c r="I16" s="7" t="s">
        <v>14</v>
      </c>
      <c r="J16" s="7">
        <v>1446144592</v>
      </c>
    </row>
    <row r="17" spans="1:10" s="8" customFormat="1" x14ac:dyDescent="0.15">
      <c r="A17" s="6" t="s">
        <v>24</v>
      </c>
      <c r="B17" s="7">
        <f>SUM(B18:B61)</f>
        <v>39407924852</v>
      </c>
      <c r="C17" s="7">
        <v>857394720</v>
      </c>
      <c r="D17" s="7" t="s">
        <v>14</v>
      </c>
      <c r="E17" s="7" t="s">
        <v>14</v>
      </c>
      <c r="F17" s="7" t="s">
        <v>14</v>
      </c>
      <c r="G17" s="7">
        <v>32070784</v>
      </c>
      <c r="H17" s="7" t="s">
        <v>14</v>
      </c>
      <c r="I17" s="7">
        <v>27</v>
      </c>
      <c r="J17" s="7">
        <f>SUM(J18:J61)</f>
        <v>40297390383</v>
      </c>
    </row>
    <row r="18" spans="1:10" s="8" customFormat="1" x14ac:dyDescent="0.15">
      <c r="A18" s="6" t="s">
        <v>25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  <c r="I18" s="7" t="s">
        <v>14</v>
      </c>
      <c r="J18" s="7" t="s">
        <v>14</v>
      </c>
    </row>
    <row r="19" spans="1:10" s="8" customFormat="1" x14ac:dyDescent="0.15">
      <c r="A19" s="6" t="s">
        <v>26</v>
      </c>
      <c r="B19" s="7">
        <v>776102440</v>
      </c>
      <c r="C19" s="7" t="s">
        <v>14</v>
      </c>
      <c r="D19" s="7" t="s">
        <v>14</v>
      </c>
      <c r="E19" s="7" t="s">
        <v>14</v>
      </c>
      <c r="F19" s="7" t="s">
        <v>14</v>
      </c>
      <c r="G19" s="7" t="s">
        <v>14</v>
      </c>
      <c r="H19" s="7" t="s">
        <v>14</v>
      </c>
      <c r="I19" s="7">
        <v>27</v>
      </c>
      <c r="J19" s="7">
        <v>776102467</v>
      </c>
    </row>
    <row r="20" spans="1:10" s="8" customFormat="1" x14ac:dyDescent="0.15">
      <c r="A20" s="6" t="s">
        <v>27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  <c r="I20" s="7" t="s">
        <v>14</v>
      </c>
      <c r="J20" s="7" t="s">
        <v>14</v>
      </c>
    </row>
    <row r="21" spans="1:10" s="8" customFormat="1" x14ac:dyDescent="0.15">
      <c r="A21" s="6" t="s">
        <v>28</v>
      </c>
      <c r="B21" s="7" t="s">
        <v>14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  <c r="I21" s="7" t="s">
        <v>14</v>
      </c>
      <c r="J21" s="7" t="s">
        <v>14</v>
      </c>
    </row>
    <row r="22" spans="1:10" s="8" customFormat="1" x14ac:dyDescent="0.15">
      <c r="A22" s="6" t="s">
        <v>29</v>
      </c>
      <c r="B22" s="7">
        <v>5826355</v>
      </c>
      <c r="C22" s="7" t="s">
        <v>14</v>
      </c>
      <c r="D22" s="7" t="s">
        <v>14</v>
      </c>
      <c r="E22" s="7" t="s">
        <v>14</v>
      </c>
      <c r="F22" s="7" t="s">
        <v>14</v>
      </c>
      <c r="G22" s="7" t="s">
        <v>14</v>
      </c>
      <c r="H22" s="7" t="s">
        <v>14</v>
      </c>
      <c r="I22" s="7" t="s">
        <v>14</v>
      </c>
      <c r="J22" s="7">
        <v>5826355</v>
      </c>
    </row>
    <row r="23" spans="1:10" s="8" customFormat="1" x14ac:dyDescent="0.15">
      <c r="A23" s="6" t="s">
        <v>30</v>
      </c>
      <c r="B23" s="7" t="s">
        <v>14</v>
      </c>
      <c r="C23" s="7" t="s">
        <v>14</v>
      </c>
      <c r="D23" s="7" t="s">
        <v>14</v>
      </c>
      <c r="E23" s="7" t="s">
        <v>14</v>
      </c>
      <c r="F23" s="7" t="s">
        <v>14</v>
      </c>
      <c r="G23" s="7" t="s">
        <v>14</v>
      </c>
      <c r="H23" s="7" t="s">
        <v>14</v>
      </c>
      <c r="I23" s="7" t="s">
        <v>14</v>
      </c>
      <c r="J23" s="7" t="s">
        <v>14</v>
      </c>
    </row>
    <row r="24" spans="1:10" s="8" customFormat="1" x14ac:dyDescent="0.15">
      <c r="A24" s="6" t="s">
        <v>31</v>
      </c>
      <c r="B24" s="7">
        <v>5017332865</v>
      </c>
      <c r="C24" s="7">
        <v>786318951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7">
        <v>5803651816</v>
      </c>
    </row>
    <row r="25" spans="1:10" s="8" customFormat="1" x14ac:dyDescent="0.15">
      <c r="A25" s="6" t="s">
        <v>32</v>
      </c>
      <c r="B25" s="7" t="s">
        <v>14</v>
      </c>
      <c r="C25" s="7" t="s">
        <v>14</v>
      </c>
      <c r="D25" s="7" t="s">
        <v>14</v>
      </c>
      <c r="E25" s="7" t="s">
        <v>14</v>
      </c>
      <c r="F25" s="7" t="s">
        <v>14</v>
      </c>
      <c r="G25" s="7" t="s">
        <v>14</v>
      </c>
      <c r="H25" s="7" t="s">
        <v>14</v>
      </c>
      <c r="I25" s="7" t="s">
        <v>14</v>
      </c>
      <c r="J25" s="7" t="s">
        <v>14</v>
      </c>
    </row>
    <row r="26" spans="1:10" s="8" customFormat="1" x14ac:dyDescent="0.15">
      <c r="A26" s="6" t="s">
        <v>33</v>
      </c>
      <c r="B26" s="7" t="s">
        <v>14</v>
      </c>
      <c r="C26" s="7" t="s">
        <v>14</v>
      </c>
      <c r="D26" s="7" t="s">
        <v>14</v>
      </c>
      <c r="E26" s="7" t="s">
        <v>14</v>
      </c>
      <c r="F26" s="7" t="s">
        <v>14</v>
      </c>
      <c r="G26" s="7">
        <v>32070784</v>
      </c>
      <c r="H26" s="7" t="s">
        <v>14</v>
      </c>
      <c r="I26" s="7" t="s">
        <v>14</v>
      </c>
      <c r="J26" s="7">
        <v>32070784</v>
      </c>
    </row>
    <row r="27" spans="1:10" s="8" customFormat="1" x14ac:dyDescent="0.15">
      <c r="A27" s="6" t="s">
        <v>34</v>
      </c>
      <c r="B27" s="7" t="s">
        <v>14</v>
      </c>
      <c r="C27" s="7" t="s">
        <v>14</v>
      </c>
      <c r="D27" s="7" t="s">
        <v>14</v>
      </c>
      <c r="E27" s="7" t="s">
        <v>14</v>
      </c>
      <c r="F27" s="7" t="s">
        <v>14</v>
      </c>
      <c r="G27" s="7" t="s">
        <v>14</v>
      </c>
      <c r="H27" s="7" t="s">
        <v>14</v>
      </c>
      <c r="I27" s="7" t="s">
        <v>14</v>
      </c>
      <c r="J27" s="7" t="s">
        <v>14</v>
      </c>
    </row>
    <row r="28" spans="1:10" s="8" customFormat="1" x14ac:dyDescent="0.15">
      <c r="A28" s="6" t="s">
        <v>35</v>
      </c>
      <c r="B28" s="7" t="s">
        <v>14</v>
      </c>
      <c r="C28" s="7" t="s">
        <v>14</v>
      </c>
      <c r="D28" s="7" t="s">
        <v>14</v>
      </c>
      <c r="E28" s="7" t="s">
        <v>14</v>
      </c>
      <c r="F28" s="7" t="s">
        <v>14</v>
      </c>
      <c r="G28" s="7" t="s">
        <v>14</v>
      </c>
      <c r="H28" s="7" t="s">
        <v>14</v>
      </c>
      <c r="I28" s="7" t="s">
        <v>14</v>
      </c>
      <c r="J28" s="7" t="s">
        <v>14</v>
      </c>
    </row>
    <row r="29" spans="1:10" s="8" customFormat="1" x14ac:dyDescent="0.15">
      <c r="A29" s="6" t="s">
        <v>36</v>
      </c>
      <c r="B29" s="7" t="s">
        <v>14</v>
      </c>
      <c r="C29" s="7" t="s">
        <v>14</v>
      </c>
      <c r="D29" s="7" t="s">
        <v>14</v>
      </c>
      <c r="E29" s="7" t="s">
        <v>14</v>
      </c>
      <c r="F29" s="7" t="s">
        <v>14</v>
      </c>
      <c r="G29" s="7" t="s">
        <v>14</v>
      </c>
      <c r="H29" s="7" t="s">
        <v>14</v>
      </c>
      <c r="I29" s="7" t="s">
        <v>14</v>
      </c>
      <c r="J29" s="7" t="s">
        <v>14</v>
      </c>
    </row>
    <row r="30" spans="1:10" s="8" customFormat="1" x14ac:dyDescent="0.15">
      <c r="A30" s="6" t="s">
        <v>37</v>
      </c>
      <c r="B30" s="7" t="s">
        <v>14</v>
      </c>
      <c r="C30" s="7" t="s">
        <v>14</v>
      </c>
      <c r="D30" s="7" t="s">
        <v>14</v>
      </c>
      <c r="E30" s="7" t="s">
        <v>14</v>
      </c>
      <c r="F30" s="7" t="s">
        <v>14</v>
      </c>
      <c r="G30" s="7" t="s">
        <v>14</v>
      </c>
      <c r="H30" s="7" t="s">
        <v>14</v>
      </c>
      <c r="I30" s="7" t="s">
        <v>14</v>
      </c>
      <c r="J30" s="7" t="s">
        <v>14</v>
      </c>
    </row>
    <row r="31" spans="1:10" s="8" customFormat="1" x14ac:dyDescent="0.15">
      <c r="A31" s="6" t="s">
        <v>38</v>
      </c>
      <c r="B31" s="7" t="s">
        <v>14</v>
      </c>
      <c r="C31" s="7" t="s">
        <v>14</v>
      </c>
      <c r="D31" s="7" t="s">
        <v>14</v>
      </c>
      <c r="E31" s="7" t="s">
        <v>14</v>
      </c>
      <c r="F31" s="7" t="s">
        <v>14</v>
      </c>
      <c r="G31" s="7" t="s">
        <v>14</v>
      </c>
      <c r="H31" s="7" t="s">
        <v>14</v>
      </c>
      <c r="I31" s="7" t="s">
        <v>14</v>
      </c>
      <c r="J31" s="7" t="s">
        <v>14</v>
      </c>
    </row>
    <row r="32" spans="1:10" s="8" customFormat="1" x14ac:dyDescent="0.15">
      <c r="A32" s="6" t="s">
        <v>39</v>
      </c>
      <c r="B32" s="7" t="s">
        <v>14</v>
      </c>
      <c r="C32" s="7" t="s">
        <v>14</v>
      </c>
      <c r="D32" s="7" t="s">
        <v>14</v>
      </c>
      <c r="E32" s="7" t="s">
        <v>14</v>
      </c>
      <c r="F32" s="7" t="s">
        <v>14</v>
      </c>
      <c r="G32" s="7" t="s">
        <v>14</v>
      </c>
      <c r="H32" s="7" t="s">
        <v>14</v>
      </c>
      <c r="I32" s="7" t="s">
        <v>14</v>
      </c>
      <c r="J32" s="7" t="s">
        <v>14</v>
      </c>
    </row>
    <row r="33" spans="1:10" s="8" customFormat="1" x14ac:dyDescent="0.15">
      <c r="A33" s="6" t="s">
        <v>40</v>
      </c>
      <c r="B33" s="7" t="s">
        <v>14</v>
      </c>
      <c r="C33" s="7" t="s">
        <v>14</v>
      </c>
      <c r="D33" s="7" t="s">
        <v>14</v>
      </c>
      <c r="E33" s="7" t="s">
        <v>14</v>
      </c>
      <c r="F33" s="7" t="s">
        <v>14</v>
      </c>
      <c r="G33" s="7" t="s">
        <v>14</v>
      </c>
      <c r="H33" s="7" t="s">
        <v>14</v>
      </c>
      <c r="I33" s="7" t="s">
        <v>14</v>
      </c>
      <c r="J33" s="7" t="s">
        <v>14</v>
      </c>
    </row>
    <row r="34" spans="1:10" s="8" customFormat="1" x14ac:dyDescent="0.15">
      <c r="A34" s="6" t="s">
        <v>41</v>
      </c>
      <c r="B34" s="7" t="s">
        <v>14</v>
      </c>
      <c r="C34" s="7" t="s">
        <v>14</v>
      </c>
      <c r="D34" s="7" t="s">
        <v>14</v>
      </c>
      <c r="E34" s="7" t="s">
        <v>14</v>
      </c>
      <c r="F34" s="7" t="s">
        <v>14</v>
      </c>
      <c r="G34" s="7" t="s">
        <v>14</v>
      </c>
      <c r="H34" s="7" t="s">
        <v>14</v>
      </c>
      <c r="I34" s="7" t="s">
        <v>14</v>
      </c>
      <c r="J34" s="7" t="s">
        <v>14</v>
      </c>
    </row>
    <row r="35" spans="1:10" s="8" customFormat="1" x14ac:dyDescent="0.15">
      <c r="A35" s="6" t="s">
        <v>42</v>
      </c>
      <c r="B35" s="7" t="s">
        <v>14</v>
      </c>
      <c r="C35" s="7" t="s">
        <v>14</v>
      </c>
      <c r="D35" s="7" t="s">
        <v>14</v>
      </c>
      <c r="E35" s="7" t="s">
        <v>14</v>
      </c>
      <c r="F35" s="7" t="s">
        <v>14</v>
      </c>
      <c r="G35" s="7" t="s">
        <v>14</v>
      </c>
      <c r="H35" s="7" t="s">
        <v>14</v>
      </c>
      <c r="I35" s="7" t="s">
        <v>14</v>
      </c>
      <c r="J35" s="7" t="s">
        <v>14</v>
      </c>
    </row>
    <row r="36" spans="1:10" s="8" customFormat="1" x14ac:dyDescent="0.15">
      <c r="A36" s="6" t="s">
        <v>43</v>
      </c>
      <c r="B36" s="7" t="s">
        <v>14</v>
      </c>
      <c r="C36" s="7" t="s">
        <v>14</v>
      </c>
      <c r="D36" s="7" t="s">
        <v>14</v>
      </c>
      <c r="E36" s="7" t="s">
        <v>14</v>
      </c>
      <c r="F36" s="7" t="s">
        <v>14</v>
      </c>
      <c r="G36" s="7" t="s">
        <v>14</v>
      </c>
      <c r="H36" s="7" t="s">
        <v>14</v>
      </c>
      <c r="I36" s="7" t="s">
        <v>14</v>
      </c>
      <c r="J36" s="7" t="s">
        <v>14</v>
      </c>
    </row>
    <row r="37" spans="1:10" s="8" customFormat="1" x14ac:dyDescent="0.15">
      <c r="A37" s="6" t="s">
        <v>44</v>
      </c>
      <c r="B37" s="7" t="s">
        <v>14</v>
      </c>
      <c r="C37" s="7" t="s">
        <v>14</v>
      </c>
      <c r="D37" s="7" t="s">
        <v>14</v>
      </c>
      <c r="E37" s="7" t="s">
        <v>14</v>
      </c>
      <c r="F37" s="7" t="s">
        <v>14</v>
      </c>
      <c r="G37" s="7" t="s">
        <v>14</v>
      </c>
      <c r="H37" s="7" t="s">
        <v>14</v>
      </c>
      <c r="I37" s="7" t="s">
        <v>14</v>
      </c>
      <c r="J37" s="7" t="s">
        <v>14</v>
      </c>
    </row>
    <row r="38" spans="1:10" s="8" customFormat="1" x14ac:dyDescent="0.15">
      <c r="A38" s="6" t="s">
        <v>45</v>
      </c>
      <c r="B38" s="7">
        <v>40618991</v>
      </c>
      <c r="C38" s="7">
        <v>48003360</v>
      </c>
      <c r="D38" s="7" t="s">
        <v>14</v>
      </c>
      <c r="E38" s="7" t="s">
        <v>14</v>
      </c>
      <c r="F38" s="7" t="s">
        <v>14</v>
      </c>
      <c r="G38" s="7" t="s">
        <v>14</v>
      </c>
      <c r="H38" s="7" t="s">
        <v>14</v>
      </c>
      <c r="I38" s="7" t="s">
        <v>14</v>
      </c>
      <c r="J38" s="7">
        <v>88622351</v>
      </c>
    </row>
    <row r="39" spans="1:10" s="8" customFormat="1" x14ac:dyDescent="0.15">
      <c r="A39" s="6" t="s">
        <v>46</v>
      </c>
      <c r="B39" s="7" t="s">
        <v>14</v>
      </c>
      <c r="C39" s="7" t="s">
        <v>14</v>
      </c>
      <c r="D39" s="7" t="s">
        <v>14</v>
      </c>
      <c r="E39" s="7" t="s">
        <v>14</v>
      </c>
      <c r="F39" s="7" t="s">
        <v>14</v>
      </c>
      <c r="G39" s="7" t="s">
        <v>14</v>
      </c>
      <c r="H39" s="7" t="s">
        <v>14</v>
      </c>
      <c r="I39" s="7" t="s">
        <v>14</v>
      </c>
      <c r="J39" s="7" t="s">
        <v>14</v>
      </c>
    </row>
    <row r="40" spans="1:10" s="8" customFormat="1" x14ac:dyDescent="0.15">
      <c r="A40" s="6" t="s">
        <v>47</v>
      </c>
      <c r="B40" s="7" t="s">
        <v>14</v>
      </c>
      <c r="C40" s="7" t="s">
        <v>14</v>
      </c>
      <c r="D40" s="7" t="s">
        <v>14</v>
      </c>
      <c r="E40" s="7" t="s">
        <v>14</v>
      </c>
      <c r="F40" s="7" t="s">
        <v>14</v>
      </c>
      <c r="G40" s="7" t="s">
        <v>14</v>
      </c>
      <c r="H40" s="7" t="s">
        <v>14</v>
      </c>
      <c r="I40" s="7" t="s">
        <v>14</v>
      </c>
      <c r="J40" s="7" t="s">
        <v>14</v>
      </c>
    </row>
    <row r="41" spans="1:10" s="8" customFormat="1" x14ac:dyDescent="0.15">
      <c r="A41" s="6" t="s">
        <v>48</v>
      </c>
      <c r="B41" s="7" t="s">
        <v>14</v>
      </c>
      <c r="C41" s="7" t="s">
        <v>14</v>
      </c>
      <c r="D41" s="7" t="s">
        <v>14</v>
      </c>
      <c r="E41" s="7" t="s">
        <v>14</v>
      </c>
      <c r="F41" s="7" t="s">
        <v>14</v>
      </c>
      <c r="G41" s="7" t="s">
        <v>14</v>
      </c>
      <c r="H41" s="7" t="s">
        <v>14</v>
      </c>
      <c r="I41" s="7" t="s">
        <v>14</v>
      </c>
      <c r="J41" s="7" t="s">
        <v>14</v>
      </c>
    </row>
    <row r="42" spans="1:10" s="8" customFormat="1" x14ac:dyDescent="0.15">
      <c r="A42" s="6" t="s">
        <v>49</v>
      </c>
      <c r="B42" s="7" t="s">
        <v>14</v>
      </c>
      <c r="C42" s="7" t="s">
        <v>14</v>
      </c>
      <c r="D42" s="7" t="s">
        <v>14</v>
      </c>
      <c r="E42" s="7" t="s">
        <v>14</v>
      </c>
      <c r="F42" s="7" t="s">
        <v>14</v>
      </c>
      <c r="G42" s="7" t="s">
        <v>14</v>
      </c>
      <c r="H42" s="7" t="s">
        <v>14</v>
      </c>
      <c r="I42" s="7" t="s">
        <v>14</v>
      </c>
      <c r="J42" s="7" t="s">
        <v>14</v>
      </c>
    </row>
    <row r="43" spans="1:10" s="8" customFormat="1" x14ac:dyDescent="0.15">
      <c r="A43" s="6" t="s">
        <v>50</v>
      </c>
      <c r="B43" s="7" t="s">
        <v>14</v>
      </c>
      <c r="C43" s="7" t="s">
        <v>14</v>
      </c>
      <c r="D43" s="7" t="s">
        <v>14</v>
      </c>
      <c r="E43" s="7" t="s">
        <v>14</v>
      </c>
      <c r="F43" s="7" t="s">
        <v>14</v>
      </c>
      <c r="G43" s="7" t="s">
        <v>14</v>
      </c>
      <c r="H43" s="7" t="s">
        <v>14</v>
      </c>
      <c r="I43" s="7" t="s">
        <v>14</v>
      </c>
      <c r="J43" s="7" t="s">
        <v>14</v>
      </c>
    </row>
    <row r="44" spans="1:10" s="8" customFormat="1" x14ac:dyDescent="0.15">
      <c r="A44" s="6" t="s">
        <v>51</v>
      </c>
      <c r="B44" s="7" t="s">
        <v>14</v>
      </c>
      <c r="C44" s="7" t="s">
        <v>14</v>
      </c>
      <c r="D44" s="7" t="s">
        <v>14</v>
      </c>
      <c r="E44" s="7" t="s">
        <v>14</v>
      </c>
      <c r="F44" s="7" t="s">
        <v>14</v>
      </c>
      <c r="G44" s="7" t="s">
        <v>14</v>
      </c>
      <c r="H44" s="7" t="s">
        <v>14</v>
      </c>
      <c r="I44" s="7" t="s">
        <v>14</v>
      </c>
      <c r="J44" s="7" t="s">
        <v>14</v>
      </c>
    </row>
    <row r="45" spans="1:10" s="8" customFormat="1" x14ac:dyDescent="0.15">
      <c r="A45" s="6" t="s">
        <v>52</v>
      </c>
      <c r="B45" s="7">
        <v>543320</v>
      </c>
      <c r="C45" s="7" t="s">
        <v>14</v>
      </c>
      <c r="D45" s="7" t="s">
        <v>14</v>
      </c>
      <c r="E45" s="7" t="s">
        <v>14</v>
      </c>
      <c r="F45" s="7" t="s">
        <v>14</v>
      </c>
      <c r="G45" s="7" t="s">
        <v>14</v>
      </c>
      <c r="H45" s="7" t="s">
        <v>14</v>
      </c>
      <c r="I45" s="7" t="s">
        <v>14</v>
      </c>
      <c r="J45" s="7">
        <v>543320</v>
      </c>
    </row>
    <row r="46" spans="1:10" s="8" customFormat="1" x14ac:dyDescent="0.15">
      <c r="A46" s="6" t="s">
        <v>53</v>
      </c>
      <c r="B46" s="7">
        <v>199333548</v>
      </c>
      <c r="C46" s="7" t="s">
        <v>14</v>
      </c>
      <c r="D46" s="7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7" t="s">
        <v>14</v>
      </c>
      <c r="J46" s="7">
        <v>199333548</v>
      </c>
    </row>
    <row r="47" spans="1:10" s="8" customFormat="1" x14ac:dyDescent="0.15">
      <c r="A47" s="6" t="s">
        <v>54</v>
      </c>
      <c r="B47" s="7">
        <v>22823273666</v>
      </c>
      <c r="C47" s="7" t="s">
        <v>14</v>
      </c>
      <c r="D47" s="7" t="s">
        <v>14</v>
      </c>
      <c r="E47" s="7" t="s">
        <v>14</v>
      </c>
      <c r="F47" s="7" t="s">
        <v>14</v>
      </c>
      <c r="G47" s="7" t="s">
        <v>14</v>
      </c>
      <c r="H47" s="7" t="s">
        <v>14</v>
      </c>
      <c r="I47" s="7" t="s">
        <v>14</v>
      </c>
      <c r="J47" s="7">
        <v>22823273666</v>
      </c>
    </row>
    <row r="48" spans="1:10" s="8" customFormat="1" x14ac:dyDescent="0.15">
      <c r="A48" s="6" t="s">
        <v>55</v>
      </c>
      <c r="B48" s="7" t="s">
        <v>14</v>
      </c>
      <c r="C48" s="7" t="s">
        <v>14</v>
      </c>
      <c r="D48" s="7" t="s">
        <v>14</v>
      </c>
      <c r="E48" s="7" t="s">
        <v>14</v>
      </c>
      <c r="F48" s="7" t="s">
        <v>14</v>
      </c>
      <c r="G48" s="7" t="s">
        <v>14</v>
      </c>
      <c r="H48" s="7" t="s">
        <v>14</v>
      </c>
      <c r="I48" s="7" t="s">
        <v>14</v>
      </c>
      <c r="J48" s="7" t="s">
        <v>14</v>
      </c>
    </row>
    <row r="49" spans="1:10" s="8" customFormat="1" x14ac:dyDescent="0.15">
      <c r="A49" s="6" t="s">
        <v>56</v>
      </c>
      <c r="B49" s="7" t="s">
        <v>14</v>
      </c>
      <c r="C49" s="7" t="s">
        <v>14</v>
      </c>
      <c r="D49" s="7" t="s">
        <v>14</v>
      </c>
      <c r="E49" s="7" t="s">
        <v>14</v>
      </c>
      <c r="F49" s="7" t="s">
        <v>14</v>
      </c>
      <c r="G49" s="7" t="s">
        <v>14</v>
      </c>
      <c r="H49" s="7" t="s">
        <v>14</v>
      </c>
      <c r="I49" s="7" t="s">
        <v>14</v>
      </c>
      <c r="J49" s="7" t="s">
        <v>14</v>
      </c>
    </row>
    <row r="50" spans="1:10" s="8" customFormat="1" x14ac:dyDescent="0.15">
      <c r="A50" s="6" t="s">
        <v>57</v>
      </c>
      <c r="B50" s="7" t="s">
        <v>14</v>
      </c>
      <c r="C50" s="7" t="s">
        <v>14</v>
      </c>
      <c r="D50" s="7" t="s">
        <v>14</v>
      </c>
      <c r="E50" s="7" t="s">
        <v>14</v>
      </c>
      <c r="F50" s="7" t="s">
        <v>14</v>
      </c>
      <c r="G50" s="7" t="s">
        <v>14</v>
      </c>
      <c r="H50" s="7" t="s">
        <v>14</v>
      </c>
      <c r="I50" s="7" t="s">
        <v>14</v>
      </c>
      <c r="J50" s="7" t="s">
        <v>14</v>
      </c>
    </row>
    <row r="51" spans="1:10" s="8" customFormat="1" x14ac:dyDescent="0.15">
      <c r="A51" s="6" t="s">
        <v>58</v>
      </c>
      <c r="B51" s="7" t="s">
        <v>14</v>
      </c>
      <c r="C51" s="7" t="s">
        <v>14</v>
      </c>
      <c r="D51" s="7" t="s">
        <v>14</v>
      </c>
      <c r="E51" s="7" t="s">
        <v>14</v>
      </c>
      <c r="F51" s="7" t="s">
        <v>14</v>
      </c>
      <c r="G51" s="7" t="s">
        <v>14</v>
      </c>
      <c r="H51" s="7" t="s">
        <v>14</v>
      </c>
      <c r="I51" s="7" t="s">
        <v>14</v>
      </c>
      <c r="J51" s="7" t="s">
        <v>14</v>
      </c>
    </row>
    <row r="52" spans="1:10" s="8" customFormat="1" x14ac:dyDescent="0.15">
      <c r="A52" s="6" t="s">
        <v>59</v>
      </c>
      <c r="B52" s="7">
        <v>43329580</v>
      </c>
      <c r="C52" s="7">
        <v>23072409</v>
      </c>
      <c r="D52" s="7" t="s">
        <v>14</v>
      </c>
      <c r="E52" s="7" t="s">
        <v>14</v>
      </c>
      <c r="F52" s="7" t="s">
        <v>14</v>
      </c>
      <c r="G52" s="7" t="s">
        <v>14</v>
      </c>
      <c r="H52" s="7" t="s">
        <v>14</v>
      </c>
      <c r="I52" s="7" t="s">
        <v>14</v>
      </c>
      <c r="J52" s="7">
        <v>66401989</v>
      </c>
    </row>
    <row r="53" spans="1:10" s="8" customFormat="1" x14ac:dyDescent="0.15">
      <c r="A53" s="6" t="s">
        <v>60</v>
      </c>
      <c r="B53" s="7">
        <v>10477028423</v>
      </c>
      <c r="C53" s="7" t="s">
        <v>14</v>
      </c>
      <c r="D53" s="7" t="s">
        <v>14</v>
      </c>
      <c r="E53" s="7" t="s">
        <v>14</v>
      </c>
      <c r="F53" s="7" t="s">
        <v>14</v>
      </c>
      <c r="G53" s="7" t="s">
        <v>14</v>
      </c>
      <c r="H53" s="7" t="s">
        <v>14</v>
      </c>
      <c r="I53" s="7" t="s">
        <v>14</v>
      </c>
      <c r="J53" s="7">
        <f>SUM(B53:I53)</f>
        <v>10477028423</v>
      </c>
    </row>
    <row r="54" spans="1:10" s="8" customFormat="1" x14ac:dyDescent="0.15">
      <c r="A54" s="6" t="s">
        <v>61</v>
      </c>
      <c r="B54" s="7" t="s">
        <v>14</v>
      </c>
      <c r="C54" s="7" t="s">
        <v>14</v>
      </c>
      <c r="D54" s="7" t="s">
        <v>14</v>
      </c>
      <c r="E54" s="7" t="s">
        <v>14</v>
      </c>
      <c r="F54" s="7" t="s">
        <v>14</v>
      </c>
      <c r="G54" s="7" t="s">
        <v>14</v>
      </c>
      <c r="H54" s="7" t="s">
        <v>14</v>
      </c>
      <c r="I54" s="7" t="s">
        <v>14</v>
      </c>
      <c r="J54" s="7" t="s">
        <v>14</v>
      </c>
    </row>
    <row r="55" spans="1:10" s="8" customFormat="1" x14ac:dyDescent="0.15">
      <c r="A55" s="6" t="s">
        <v>62</v>
      </c>
      <c r="B55" s="7" t="s">
        <v>14</v>
      </c>
      <c r="C55" s="7" t="s">
        <v>14</v>
      </c>
      <c r="D55" s="7" t="s">
        <v>14</v>
      </c>
      <c r="E55" s="7" t="s">
        <v>14</v>
      </c>
      <c r="F55" s="7" t="s">
        <v>14</v>
      </c>
      <c r="G55" s="7" t="s">
        <v>14</v>
      </c>
      <c r="H55" s="7" t="s">
        <v>14</v>
      </c>
      <c r="I55" s="7" t="s">
        <v>14</v>
      </c>
      <c r="J55" s="7" t="s">
        <v>14</v>
      </c>
    </row>
    <row r="56" spans="1:10" s="8" customFormat="1" x14ac:dyDescent="0.15">
      <c r="A56" s="6" t="s">
        <v>63</v>
      </c>
      <c r="B56" s="7" t="s">
        <v>14</v>
      </c>
      <c r="C56" s="7" t="s">
        <v>14</v>
      </c>
      <c r="D56" s="7" t="s">
        <v>14</v>
      </c>
      <c r="E56" s="7" t="s">
        <v>14</v>
      </c>
      <c r="F56" s="7" t="s">
        <v>14</v>
      </c>
      <c r="G56" s="7" t="s">
        <v>14</v>
      </c>
      <c r="H56" s="7" t="s">
        <v>14</v>
      </c>
      <c r="I56" s="7" t="s">
        <v>14</v>
      </c>
      <c r="J56" s="7" t="s">
        <v>14</v>
      </c>
    </row>
    <row r="57" spans="1:10" s="8" customFormat="1" x14ac:dyDescent="0.15">
      <c r="A57" s="6" t="s">
        <v>64</v>
      </c>
      <c r="B57" s="7" t="s">
        <v>14</v>
      </c>
      <c r="C57" s="7" t="s">
        <v>14</v>
      </c>
      <c r="D57" s="7" t="s">
        <v>14</v>
      </c>
      <c r="E57" s="7" t="s">
        <v>14</v>
      </c>
      <c r="F57" s="7" t="s">
        <v>14</v>
      </c>
      <c r="G57" s="7" t="s">
        <v>14</v>
      </c>
      <c r="H57" s="7" t="s">
        <v>14</v>
      </c>
      <c r="I57" s="7" t="s">
        <v>14</v>
      </c>
      <c r="J57" s="7" t="s">
        <v>14</v>
      </c>
    </row>
    <row r="58" spans="1:10" s="8" customFormat="1" x14ac:dyDescent="0.15">
      <c r="A58" s="6" t="s">
        <v>65</v>
      </c>
      <c r="B58" s="7" t="s">
        <v>14</v>
      </c>
      <c r="C58" s="7" t="s">
        <v>14</v>
      </c>
      <c r="D58" s="7" t="s">
        <v>14</v>
      </c>
      <c r="E58" s="7" t="s">
        <v>14</v>
      </c>
      <c r="F58" s="7" t="s">
        <v>14</v>
      </c>
      <c r="G58" s="7" t="s">
        <v>14</v>
      </c>
      <c r="H58" s="7" t="s">
        <v>14</v>
      </c>
      <c r="I58" s="7" t="s">
        <v>14</v>
      </c>
      <c r="J58" s="7" t="s">
        <v>14</v>
      </c>
    </row>
    <row r="59" spans="1:10" s="8" customFormat="1" x14ac:dyDescent="0.15">
      <c r="A59" s="6" t="s">
        <v>66</v>
      </c>
      <c r="B59" s="7">
        <v>1587600</v>
      </c>
      <c r="C59" s="7" t="s">
        <v>14</v>
      </c>
      <c r="D59" s="7" t="s">
        <v>14</v>
      </c>
      <c r="E59" s="7" t="s">
        <v>14</v>
      </c>
      <c r="F59" s="7" t="s">
        <v>14</v>
      </c>
      <c r="G59" s="7" t="s">
        <v>14</v>
      </c>
      <c r="H59" s="7" t="s">
        <v>14</v>
      </c>
      <c r="I59" s="7" t="s">
        <v>14</v>
      </c>
      <c r="J59" s="7">
        <f t="shared" ref="J59:J60" si="0">SUM(B59:I59)</f>
        <v>1587600</v>
      </c>
    </row>
    <row r="60" spans="1:10" s="8" customFormat="1" x14ac:dyDescent="0.15">
      <c r="A60" s="6" t="s">
        <v>67</v>
      </c>
      <c r="B60" s="7">
        <f>3066607</f>
        <v>3066607</v>
      </c>
      <c r="C60" s="7" t="s">
        <v>14</v>
      </c>
      <c r="D60" s="7" t="s">
        <v>14</v>
      </c>
      <c r="E60" s="7" t="s">
        <v>14</v>
      </c>
      <c r="F60" s="7" t="s">
        <v>14</v>
      </c>
      <c r="G60" s="7" t="s">
        <v>14</v>
      </c>
      <c r="H60" s="7" t="s">
        <v>14</v>
      </c>
      <c r="I60" s="7" t="s">
        <v>14</v>
      </c>
      <c r="J60" s="7">
        <f t="shared" si="0"/>
        <v>3066607</v>
      </c>
    </row>
    <row r="61" spans="1:10" s="8" customFormat="1" x14ac:dyDescent="0.15">
      <c r="A61" s="6" t="s">
        <v>68</v>
      </c>
      <c r="B61" s="7">
        <v>19881457</v>
      </c>
      <c r="C61" s="7" t="s">
        <v>14</v>
      </c>
      <c r="D61" s="7" t="s">
        <v>14</v>
      </c>
      <c r="E61" s="7" t="s">
        <v>14</v>
      </c>
      <c r="F61" s="7" t="s">
        <v>14</v>
      </c>
      <c r="G61" s="7" t="s">
        <v>14</v>
      </c>
      <c r="H61" s="7" t="s">
        <v>14</v>
      </c>
      <c r="I61" s="7" t="s">
        <v>14</v>
      </c>
      <c r="J61" s="7">
        <f>SUM(B61:I61)</f>
        <v>19881457</v>
      </c>
    </row>
    <row r="62" spans="1:10" s="8" customFormat="1" x14ac:dyDescent="0.15">
      <c r="A62" s="6" t="s">
        <v>69</v>
      </c>
      <c r="B62" s="7">
        <f>SUM(B63:B65)</f>
        <v>44046354</v>
      </c>
      <c r="C62" s="7">
        <v>311437928</v>
      </c>
      <c r="D62" s="7">
        <v>17102524</v>
      </c>
      <c r="E62" s="7">
        <v>10039734</v>
      </c>
      <c r="F62" s="7">
        <v>2</v>
      </c>
      <c r="G62" s="7">
        <v>116156114</v>
      </c>
      <c r="H62" s="7">
        <v>90269696</v>
      </c>
      <c r="I62" s="7">
        <v>24813266</v>
      </c>
      <c r="J62" s="7">
        <f>SUM(J63:J65)</f>
        <v>613865618</v>
      </c>
    </row>
    <row r="63" spans="1:10" s="8" customFormat="1" x14ac:dyDescent="0.15">
      <c r="A63" s="6" t="s">
        <v>70</v>
      </c>
      <c r="B63" s="7">
        <v>6054184</v>
      </c>
      <c r="C63" s="7">
        <v>29391501</v>
      </c>
      <c r="D63" s="7">
        <v>2468227</v>
      </c>
      <c r="E63" s="7">
        <v>835272</v>
      </c>
      <c r="F63" s="7" t="s">
        <v>14</v>
      </c>
      <c r="G63" s="7">
        <v>104335488</v>
      </c>
      <c r="H63" s="7" t="s">
        <v>14</v>
      </c>
      <c r="I63" s="7">
        <v>1635120</v>
      </c>
      <c r="J63" s="7">
        <v>144719792</v>
      </c>
    </row>
    <row r="64" spans="1:10" s="8" customFormat="1" x14ac:dyDescent="0.15">
      <c r="A64" s="6" t="s">
        <v>71</v>
      </c>
      <c r="B64" s="7">
        <v>37992170</v>
      </c>
      <c r="C64" s="7">
        <v>51993675</v>
      </c>
      <c r="D64" s="7">
        <v>14634297</v>
      </c>
      <c r="E64" s="7">
        <v>9204462</v>
      </c>
      <c r="F64" s="7">
        <v>2</v>
      </c>
      <c r="G64" s="7">
        <v>11820626</v>
      </c>
      <c r="H64" s="7">
        <v>90269696</v>
      </c>
      <c r="I64" s="7">
        <v>17895538</v>
      </c>
      <c r="J64" s="7">
        <v>233810466</v>
      </c>
    </row>
    <row r="65" spans="1:10" s="8" customFormat="1" x14ac:dyDescent="0.15">
      <c r="A65" s="6" t="s">
        <v>72</v>
      </c>
      <c r="B65" s="7" t="s">
        <v>14</v>
      </c>
      <c r="C65" s="7">
        <v>230052752</v>
      </c>
      <c r="D65" s="7" t="s">
        <v>14</v>
      </c>
      <c r="E65" s="7" t="s">
        <v>14</v>
      </c>
      <c r="F65" s="7" t="s">
        <v>14</v>
      </c>
      <c r="G65" s="7" t="s">
        <v>14</v>
      </c>
      <c r="H65" s="7" t="s">
        <v>14</v>
      </c>
      <c r="I65" s="7">
        <v>5282608</v>
      </c>
      <c r="J65" s="7">
        <v>235335360</v>
      </c>
    </row>
    <row r="66" spans="1:10" s="8" customFormat="1" x14ac:dyDescent="0.15">
      <c r="A66" s="6" t="s">
        <v>73</v>
      </c>
      <c r="B66" s="7">
        <f>SUM(B67:B71)</f>
        <v>669566097</v>
      </c>
      <c r="C66" s="7">
        <v>156019273</v>
      </c>
      <c r="D66" s="7">
        <v>78945950</v>
      </c>
      <c r="E66" s="7">
        <v>958448</v>
      </c>
      <c r="F66" s="7">
        <v>5</v>
      </c>
      <c r="G66" s="7">
        <v>15811208</v>
      </c>
      <c r="H66" s="7">
        <v>303469702</v>
      </c>
      <c r="I66" s="7">
        <v>4293441</v>
      </c>
      <c r="J66" s="7">
        <f>SUM(J67:J71)</f>
        <v>1229064124</v>
      </c>
    </row>
    <row r="67" spans="1:10" s="8" customFormat="1" x14ac:dyDescent="0.15">
      <c r="A67" s="6" t="s">
        <v>74</v>
      </c>
      <c r="B67" s="7">
        <f>5844964+5112300</f>
        <v>10957264</v>
      </c>
      <c r="C67" s="7">
        <v>156019201</v>
      </c>
      <c r="D67" s="7">
        <v>78945876</v>
      </c>
      <c r="E67" s="7">
        <v>928800</v>
      </c>
      <c r="F67" s="7">
        <v>1</v>
      </c>
      <c r="G67" s="7">
        <v>15811200</v>
      </c>
      <c r="H67" s="7">
        <v>303469684</v>
      </c>
      <c r="I67" s="7">
        <v>3359241</v>
      </c>
      <c r="J67" s="7">
        <f>SUM(B67:I67)</f>
        <v>569491267</v>
      </c>
    </row>
    <row r="68" spans="1:10" s="8" customFormat="1" x14ac:dyDescent="0.15">
      <c r="A68" s="6" t="s">
        <v>75</v>
      </c>
      <c r="B68" s="7" t="s">
        <v>14</v>
      </c>
      <c r="C68" s="7" t="s">
        <v>14</v>
      </c>
      <c r="D68" s="7" t="s">
        <v>14</v>
      </c>
      <c r="E68" s="7" t="s">
        <v>14</v>
      </c>
      <c r="F68" s="7" t="s">
        <v>14</v>
      </c>
      <c r="G68" s="7" t="s">
        <v>14</v>
      </c>
      <c r="H68" s="7" t="s">
        <v>14</v>
      </c>
      <c r="I68" s="7" t="s">
        <v>14</v>
      </c>
      <c r="J68" s="7" t="s">
        <v>14</v>
      </c>
    </row>
    <row r="69" spans="1:10" s="8" customFormat="1" x14ac:dyDescent="0.15">
      <c r="A69" s="6" t="s">
        <v>76</v>
      </c>
      <c r="B69" s="7" t="s">
        <v>14</v>
      </c>
      <c r="C69" s="7" t="s">
        <v>14</v>
      </c>
      <c r="D69" s="7" t="s">
        <v>14</v>
      </c>
      <c r="E69" s="7" t="s">
        <v>14</v>
      </c>
      <c r="F69" s="7" t="s">
        <v>14</v>
      </c>
      <c r="G69" s="7" t="s">
        <v>14</v>
      </c>
      <c r="H69" s="7" t="s">
        <v>14</v>
      </c>
      <c r="I69" s="7" t="s">
        <v>14</v>
      </c>
      <c r="J69" s="7" t="s">
        <v>14</v>
      </c>
    </row>
    <row r="70" spans="1:10" s="8" customFormat="1" x14ac:dyDescent="0.15">
      <c r="A70" s="6" t="s">
        <v>77</v>
      </c>
      <c r="B70" s="7" t="s">
        <v>14</v>
      </c>
      <c r="C70" s="7">
        <v>72</v>
      </c>
      <c r="D70" s="7">
        <v>74</v>
      </c>
      <c r="E70" s="7">
        <v>2</v>
      </c>
      <c r="F70" s="7">
        <v>4</v>
      </c>
      <c r="G70" s="7">
        <v>8</v>
      </c>
      <c r="H70" s="7">
        <v>18</v>
      </c>
      <c r="I70" s="7">
        <v>934200</v>
      </c>
      <c r="J70" s="7">
        <v>934378</v>
      </c>
    </row>
    <row r="71" spans="1:10" s="8" customFormat="1" x14ac:dyDescent="0.15">
      <c r="A71" s="6" t="s">
        <v>78</v>
      </c>
      <c r="B71" s="7">
        <f>658608833</f>
        <v>658608833</v>
      </c>
      <c r="C71" s="7" t="s">
        <v>14</v>
      </c>
      <c r="D71" s="7" t="s">
        <v>14</v>
      </c>
      <c r="E71" s="7">
        <v>29646</v>
      </c>
      <c r="F71" s="7" t="s">
        <v>14</v>
      </c>
      <c r="G71" s="7" t="s">
        <v>14</v>
      </c>
      <c r="H71" s="7" t="s">
        <v>14</v>
      </c>
      <c r="I71" s="7" t="s">
        <v>14</v>
      </c>
      <c r="J71" s="7">
        <f>SUM(B71:I71)</f>
        <v>658638479</v>
      </c>
    </row>
    <row r="72" spans="1:10" s="8" customFormat="1" x14ac:dyDescent="0.15">
      <c r="A72" s="6" t="s">
        <v>79</v>
      </c>
      <c r="B72" s="7">
        <f>B6+B17+B62+B66</f>
        <v>45950273212</v>
      </c>
      <c r="C72" s="7">
        <v>39797504044</v>
      </c>
      <c r="D72" s="7">
        <v>4679526565</v>
      </c>
      <c r="E72" s="7">
        <v>167606909</v>
      </c>
      <c r="F72" s="7">
        <v>335852564</v>
      </c>
      <c r="G72" s="7">
        <v>571032807</v>
      </c>
      <c r="H72" s="7">
        <v>3551492441</v>
      </c>
      <c r="I72" s="7">
        <v>1768267928</v>
      </c>
      <c r="J72" s="7">
        <f>J6+J17+J62+J66</f>
        <v>96834959336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有形固定資産の明細</vt:lpstr>
      <vt:lpstr>有形固定資産に係る行政目的別の明細</vt:lpstr>
      <vt:lpstr>有形固定資産に係る行政目的別の明細!Print_Area</vt:lpstr>
      <vt:lpstr>有形固定資産の明細!Print_Area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KIJ19142</dc:creator>
  <cp:lastModifiedBy> </cp:lastModifiedBy>
  <cp:lastPrinted>2021-11-03T23:21:04Z</cp:lastPrinted>
  <dcterms:created xsi:type="dcterms:W3CDTF">2021-11-09T10:53:40Z</dcterms:created>
  <dcterms:modified xsi:type="dcterms:W3CDTF">2021-11-09T10:53:40Z</dcterms:modified>
</cp:coreProperties>
</file>