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 defaultThemeVersion="166925"/>
  <xr:revisionPtr xr6:coauthVersionLast="47" xr6:coauthVersionMax="47" documentId="13_ncr:1_{8D42B0A3-4C75-46EA-BB14-E3AC33A85D76}" revIDLastSave="0" xr10:uidLastSave="{00000000-0000-0000-0000-000000000000}"/>
  <bookViews>
    <workbookView xr2:uid="{00000000-000D-0000-FFFF-FFFF00000000}" windowHeight="10420" windowWidth="19420" xWindow="19090" yWindow="-110"/>
  </bookViews>
  <sheets>
    <sheet r:id="rId1" name="132217_清瀬市_戸籍窓口関係証明の発行枚数" sheetId="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G9" i="2"/>
  <c r="G8" i="2"/>
  <c r="G7" i="2"/>
  <c r="G6" i="2"/>
  <c r="G5" i="2"/>
  <c r="G4" i="2"/>
  <c r="G3" i="2"/>
  <c r="G2" i="2"/>
  <c r="F3" i="2"/>
  <c r="F7" i="2"/>
  <c r="F13" i="2"/>
  <c r="F12" i="2"/>
  <c r="F11" i="2"/>
  <c r="F10" i="2"/>
  <c r="F9" i="2"/>
  <c r="F8" i="2"/>
  <c r="F6" i="2"/>
  <c r="F5" i="2"/>
  <c r="F4" i="2"/>
  <c r="F2" i="2"/>
  <c r="H11" i="2"/>
  <c r="H8" i="2"/>
  <c r="H5" i="2"/>
  <c r="H4" i="2"/>
  <c r="H6" i="2"/>
  <c r="H13" i="2"/>
  <c r="H12" i="2"/>
  <c r="H10" i="2"/>
  <c r="H9" i="2"/>
  <c r="H7" i="2"/>
  <c r="H3" i="2"/>
  <c r="H2" i="2"/>
</calcChain>
</file>

<file path=xl/sharedStrings.xml><?xml version="1.0" encoding="utf-8"?>
<sst xmlns="http://schemas.openxmlformats.org/spreadsheetml/2006/main" count="28" uniqueCount="17">
  <si>
    <t>全国地方公共団体コード</t>
  </si>
  <si>
    <t>ID</t>
  </si>
  <si>
    <t>地方公共団体名</t>
  </si>
  <si>
    <t>年</t>
  </si>
  <si>
    <t>月</t>
  </si>
  <si>
    <t>戸籍謄抄本等</t>
  </si>
  <si>
    <t>住民票の写し</t>
  </si>
  <si>
    <t>印鑑証明</t>
  </si>
  <si>
    <t>婚姻</t>
  </si>
  <si>
    <t>離婚</t>
  </si>
  <si>
    <t>出生</t>
  </si>
  <si>
    <t>死亡</t>
  </si>
  <si>
    <t>転入</t>
  </si>
  <si>
    <t>転出</t>
  </si>
  <si>
    <t>備考</t>
  </si>
  <si>
    <t>件数は公用・無料分の件数を含む。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</si>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</sst>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Normal="100" zoomScaleSheetLayoutView="100" workbookViewId="0">
      <selection activeCell="C5" sqref="C5"/>
    </sheetView>
  </sheetViews>
  <sheetFormatPr defaultColWidth="9" defaultRowHeight="15.75" x14ac:dyDescent="0.4"/>
  <cols>
    <col min="1" max="1" width="21.75" style="3" customWidth="1"/>
    <col min="2" max="2" width="9" style="3"/>
    <col min="3" max="3" width="14.5" style="3" customWidth="1"/>
    <col min="4" max="5" width="9" style="3"/>
    <col min="6" max="7" width="12.625" style="3" customWidth="1"/>
    <col min="8" max="14" width="9" style="3"/>
    <col min="15" max="15" width="27.25" style="3" customWidth="1"/>
    <col min="16" max="16384" width="9" style="3"/>
  </cols>
  <sheetData>
    <row r="1" spans="1:1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4">
      <c r="A2" s="2">
        <v>132217</v>
      </c>
      <c r="B2" s="2"/>
      <c r="C2" s="2"/>
      <c r="D2" s="2">
        <v>2024</v>
      </c>
      <c r="E2" s="2">
        <v>4</v>
      </c>
      <c r="F2" s="2">
        <f>1096+60+129+69+282+125+6</f>
        <v>1767</v>
      </c>
      <c r="G2" s="2">
        <f>1774+55+133+155+1283+78+5</f>
        <v>3483</v>
      </c>
      <c r="H2" s="2">
        <f>761+73+73+650</f>
        <v>1557</v>
      </c>
      <c r="I2" s="2">
        <v>10</v>
      </c>
      <c r="J2" s="2">
        <v>3</v>
      </c>
      <c r="K2" s="2">
        <v>39</v>
      </c>
      <c r="L2" s="2">
        <v>87</v>
      </c>
      <c r="M2" s="2">
        <v>499</v>
      </c>
      <c r="N2" s="2">
        <v>352</v>
      </c>
      <c r="O2" s="2" t="s">
        <v>15</v>
      </c>
    </row>
    <row r="3" spans="1:15" x14ac:dyDescent="0.4">
      <c r="A3" s="2">
        <v>132217</v>
      </c>
      <c r="B3" s="2"/>
      <c r="C3" s="2"/>
      <c r="D3" s="2">
        <v>2024</v>
      </c>
      <c r="E3" s="2">
        <v>5</v>
      </c>
      <c r="F3" s="2">
        <f>994+93+149+44+227+134+2</f>
        <v>1643</v>
      </c>
      <c r="G3" s="2">
        <f>1722+38+133+89+1099+76+11</f>
        <v>3168</v>
      </c>
      <c r="H3" s="2">
        <f>735+41+31+659</f>
        <v>1466</v>
      </c>
      <c r="I3" s="2">
        <v>17</v>
      </c>
      <c r="J3" s="2">
        <v>9</v>
      </c>
      <c r="K3" s="2">
        <v>36</v>
      </c>
      <c r="L3" s="2">
        <v>89</v>
      </c>
      <c r="M3" s="2">
        <v>332</v>
      </c>
      <c r="N3" s="2">
        <v>225</v>
      </c>
      <c r="O3" s="2" t="s">
        <v>15</v>
      </c>
    </row>
    <row r="4" spans="1:15" x14ac:dyDescent="0.4">
      <c r="A4" s="2">
        <v>132217</v>
      </c>
      <c r="B4" s="2"/>
      <c r="C4" s="2"/>
      <c r="D4" s="2">
        <v>2024</v>
      </c>
      <c r="E4" s="2">
        <v>6</v>
      </c>
      <c r="F4" s="2">
        <f>1084+73+88+30+174+123</f>
        <v>1572</v>
      </c>
      <c r="G4" s="2">
        <f>1726+118+83+65+1366+79+27</f>
        <v>3464</v>
      </c>
      <c r="H4" s="2">
        <f>725+41+28+693+2</f>
        <v>1489</v>
      </c>
      <c r="I4" s="2">
        <v>18</v>
      </c>
      <c r="J4" s="2">
        <v>9</v>
      </c>
      <c r="K4" s="2">
        <v>30</v>
      </c>
      <c r="L4" s="2">
        <v>73</v>
      </c>
      <c r="M4" s="2">
        <v>248</v>
      </c>
      <c r="N4" s="2">
        <v>217</v>
      </c>
      <c r="O4" s="2" t="s">
        <v>15</v>
      </c>
    </row>
    <row r="5" spans="1:15" x14ac:dyDescent="0.4">
      <c r="A5" s="2">
        <v>132217</v>
      </c>
      <c r="B5" s="2"/>
      <c r="C5" s="2"/>
      <c r="D5" s="2">
        <v>2024</v>
      </c>
      <c r="E5" s="2">
        <v>7</v>
      </c>
      <c r="F5" s="2">
        <f>908+75+86+96+225+157+1</f>
        <v>1548</v>
      </c>
      <c r="G5" s="2">
        <f>1751+110+127+125+1302+111+12</f>
        <v>3538</v>
      </c>
      <c r="H5" s="2">
        <f>767+76+73+734+2</f>
        <v>1652</v>
      </c>
      <c r="I5" s="2">
        <v>26</v>
      </c>
      <c r="J5" s="2">
        <v>13</v>
      </c>
      <c r="K5" s="2">
        <v>53</v>
      </c>
      <c r="L5" s="2">
        <v>111</v>
      </c>
      <c r="M5" s="2">
        <v>320</v>
      </c>
      <c r="N5" s="2">
        <v>218</v>
      </c>
      <c r="O5" s="2" t="s">
        <v>15</v>
      </c>
    </row>
    <row r="6" spans="1:15" x14ac:dyDescent="0.4">
      <c r="A6" s="2">
        <v>132217</v>
      </c>
      <c r="B6" s="2"/>
      <c r="C6" s="2"/>
      <c r="D6" s="2">
        <v>2024</v>
      </c>
      <c r="E6" s="2">
        <v>8</v>
      </c>
      <c r="F6" s="2">
        <f>895+96+113+87+204+147+2</f>
        <v>1544</v>
      </c>
      <c r="G6" s="2">
        <f>1339+39+85+81+961+102+22</f>
        <v>2629</v>
      </c>
      <c r="H6" s="2">
        <f>619+79+49+650</f>
        <v>1397</v>
      </c>
      <c r="I6" s="2">
        <v>16</v>
      </c>
      <c r="J6" s="2">
        <v>8</v>
      </c>
      <c r="K6" s="2">
        <v>38</v>
      </c>
      <c r="L6" s="2">
        <v>89</v>
      </c>
      <c r="M6" s="2">
        <v>231</v>
      </c>
      <c r="N6" s="2">
        <v>229</v>
      </c>
      <c r="O6" s="2" t="s">
        <v>15</v>
      </c>
    </row>
    <row r="7" spans="1:15" x14ac:dyDescent="0.4">
      <c r="A7" s="2">
        <v>132217</v>
      </c>
      <c r="B7" s="2"/>
      <c r="C7" s="2"/>
      <c r="D7" s="2">
        <v>2024</v>
      </c>
      <c r="E7" s="2">
        <v>9</v>
      </c>
      <c r="F7" s="2">
        <f>877+61+72+78+174+145+3</f>
        <v>1410</v>
      </c>
      <c r="G7" s="2">
        <f>1520+37+120+96+1147+168+6</f>
        <v>3094</v>
      </c>
      <c r="H7" s="2">
        <f>687+76+32+666</f>
        <v>1461</v>
      </c>
      <c r="I7" s="2">
        <v>16</v>
      </c>
      <c r="J7" s="2">
        <v>5</v>
      </c>
      <c r="K7" s="2">
        <v>29</v>
      </c>
      <c r="L7" s="2">
        <v>103</v>
      </c>
      <c r="M7" s="2">
        <v>275</v>
      </c>
      <c r="N7" s="2">
        <v>217</v>
      </c>
      <c r="O7" s="2" t="s">
        <v>15</v>
      </c>
    </row>
    <row r="8" spans="1:15" x14ac:dyDescent="0.4">
      <c r="A8" s="2">
        <v>132217</v>
      </c>
      <c r="B8" s="2"/>
      <c r="C8" s="2"/>
      <c r="D8" s="2">
        <v>2024</v>
      </c>
      <c r="E8" s="2">
        <v>10</v>
      </c>
      <c r="F8" s="2">
        <f>1104+309+175+88+208+114+6</f>
        <v>2004</v>
      </c>
      <c r="G8" s="2">
        <f>1918+56+114+110+1344+71+8</f>
        <v>3621</v>
      </c>
      <c r="H8" s="2">
        <f>778+71+55+774+2</f>
        <v>1680</v>
      </c>
      <c r="I8" s="2">
        <v>21</v>
      </c>
      <c r="J8" s="2">
        <v>8</v>
      </c>
      <c r="K8" s="2">
        <v>36</v>
      </c>
      <c r="L8" s="2">
        <v>103</v>
      </c>
      <c r="M8" s="2">
        <v>285</v>
      </c>
      <c r="N8" s="2">
        <v>266</v>
      </c>
      <c r="O8" s="2" t="s">
        <v>15</v>
      </c>
    </row>
    <row r="9" spans="1:15" x14ac:dyDescent="0.4">
      <c r="A9" s="2">
        <v>132217</v>
      </c>
      <c r="B9" s="2"/>
      <c r="C9" s="2"/>
      <c r="D9" s="2">
        <v>2024</v>
      </c>
      <c r="E9" s="2">
        <v>11</v>
      </c>
      <c r="F9" s="2">
        <f>900+212+102+69+244+180+2</f>
        <v>1709</v>
      </c>
      <c r="G9" s="2">
        <f>1517+62+97+87+1116+135+8</f>
        <v>3022</v>
      </c>
      <c r="H9" s="2">
        <f>681+65+50+667</f>
        <v>1463</v>
      </c>
      <c r="I9" s="2">
        <v>23</v>
      </c>
      <c r="J9" s="2">
        <v>9</v>
      </c>
      <c r="K9" s="2">
        <v>28</v>
      </c>
      <c r="L9" s="2">
        <v>68</v>
      </c>
      <c r="M9" s="2">
        <v>310</v>
      </c>
      <c r="N9" s="2">
        <v>241</v>
      </c>
      <c r="O9" s="2" t="s">
        <v>15</v>
      </c>
    </row>
    <row r="10" spans="1:15" x14ac:dyDescent="0.4">
      <c r="A10" s="2">
        <v>132217</v>
      </c>
      <c r="B10" s="2"/>
      <c r="C10" s="2"/>
      <c r="D10" s="2">
        <v>2024</v>
      </c>
      <c r="E10" s="2">
        <v>12</v>
      </c>
      <c r="F10" s="2">
        <f>754+249+103+81+182+123+2</f>
        <v>1494</v>
      </c>
      <c r="G10" s="2">
        <f>1355+53+105+131+1023+84+4</f>
        <v>2755</v>
      </c>
      <c r="H10" s="2">
        <f>542+59+67+704</f>
        <v>1372</v>
      </c>
      <c r="I10" s="2">
        <v>17</v>
      </c>
      <c r="J10" s="2">
        <v>10</v>
      </c>
      <c r="K10" s="2">
        <v>35</v>
      </c>
      <c r="L10" s="2">
        <v>118</v>
      </c>
      <c r="M10" s="2">
        <v>272</v>
      </c>
      <c r="N10" s="2">
        <v>216</v>
      </c>
      <c r="O10" s="2" t="s">
        <v>15</v>
      </c>
    </row>
    <row r="11" spans="1:15" x14ac:dyDescent="0.4">
      <c r="A11" s="2">
        <v>132217</v>
      </c>
      <c r="B11" s="2"/>
      <c r="C11" s="2" t="s">
        <v>16</v>
      </c>
      <c r="D11" s="2">
        <v>2025</v>
      </c>
      <c r="E11" s="2">
        <v>1</v>
      </c>
      <c r="F11" s="2">
        <f>957+276+90+44+249+102+4</f>
        <v>1722</v>
      </c>
      <c r="G11" s="2">
        <f>1697+41+107+103+1287+62+7</f>
        <v>3304</v>
      </c>
      <c r="H11" s="2">
        <f>684+73+47+790+1</f>
        <v>1595</v>
      </c>
      <c r="I11" s="2">
        <v>26</v>
      </c>
      <c r="J11" s="2">
        <v>8</v>
      </c>
      <c r="K11" s="2">
        <v>43</v>
      </c>
      <c r="L11" s="2">
        <v>114</v>
      </c>
      <c r="M11" s="2">
        <v>282</v>
      </c>
      <c r="N11" s="2">
        <v>200</v>
      </c>
      <c r="O11" s="2" t="s">
        <v>15</v>
      </c>
    </row>
    <row r="12" spans="1:15" x14ac:dyDescent="0.4">
      <c r="A12" s="2">
        <v>132217</v>
      </c>
      <c r="B12" s="2"/>
      <c r="C12" s="2"/>
      <c r="D12" s="2">
        <v>2025</v>
      </c>
      <c r="E12" s="2">
        <v>2</v>
      </c>
      <c r="F12" s="2">
        <f>953+231+105+126+277+132+3</f>
        <v>1827</v>
      </c>
      <c r="G12" s="2">
        <f>1462+20+124+125+1297+117+8</f>
        <v>3153</v>
      </c>
      <c r="H12" s="2">
        <f>668+98+84+786</f>
        <v>1636</v>
      </c>
      <c r="I12" s="2">
        <v>24</v>
      </c>
      <c r="J12" s="2">
        <v>8</v>
      </c>
      <c r="K12" s="2">
        <v>33</v>
      </c>
      <c r="L12" s="2">
        <v>95</v>
      </c>
      <c r="M12" s="2">
        <v>342</v>
      </c>
      <c r="N12" s="2">
        <v>258</v>
      </c>
      <c r="O12" s="2" t="s">
        <v>15</v>
      </c>
    </row>
    <row r="13" spans="1:15" x14ac:dyDescent="0.4">
      <c r="A13" s="2">
        <v>132217</v>
      </c>
      <c r="B13" s="2"/>
      <c r="C13" s="2"/>
      <c r="D13" s="2">
        <v>2025</v>
      </c>
      <c r="E13" s="2">
        <v>3</v>
      </c>
      <c r="F13" s="2">
        <f>845+219+182+3+71+248+132+4</f>
        <v>1704</v>
      </c>
      <c r="G13" s="2">
        <f>1859+30+147+5+151+1759+70+5</f>
        <v>4026</v>
      </c>
      <c r="H13" s="2">
        <f>630+63+1+73+901</f>
        <v>1668</v>
      </c>
      <c r="I13" s="2">
        <v>33</v>
      </c>
      <c r="J13" s="2">
        <v>14</v>
      </c>
      <c r="K13" s="2">
        <v>31</v>
      </c>
      <c r="L13" s="2">
        <v>101</v>
      </c>
      <c r="M13" s="2">
        <v>652</v>
      </c>
      <c r="N13" s="2">
        <v>488</v>
      </c>
      <c r="O13" s="2" t="s">
        <v>15</v>
      </c>
    </row>
  </sheetData>
  <phoneticPr fontId="18"/>
  <printOptions horizontalCentered="1"/>
  <pageMargins left="0" right="0" top="0" bottom="0" header="0" footer="0"/>
  <pageSetup paperSize="8" scale="116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132217_清瀬市_戸籍窓口関係証明の発行枚数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2025-01-10T01:40:39Z</cp:lastPrinted>
  <dcterms:created xsi:type="dcterms:W3CDTF">2024-12-17T03:01:25Z</dcterms:created>
  <dcterms:modified xsi:type="dcterms:W3CDTF">2026-02-24T05:50:35Z</dcterms:modified>
</cp:coreProperties>
</file>