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9365" windowHeight="12270" tabRatio="756"/>
  </bookViews>
  <sheets>
    <sheet name="〇有形固定資産の明細" sheetId="27" r:id="rId1"/>
    <sheet name="連結団体" sheetId="30" state="hidden" r:id="rId2"/>
  </sheets>
  <definedNames>
    <definedName name="_xlnm.Print_Area" localSheetId="0">〇有形固定資産の明細!$A$1:$H$23</definedName>
    <definedName name="_xlnm.Print_Titles" localSheetId="0">〇有形固定資産の明細!$1:$5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7" l="1"/>
  <c r="H7" i="27"/>
  <c r="H6" i="27"/>
  <c r="E16" i="27"/>
  <c r="D16" i="27"/>
  <c r="V135" i="30"/>
  <c r="J97" i="30" l="1"/>
  <c r="J128" i="30"/>
  <c r="J118" i="30"/>
  <c r="J135" i="30" s="1"/>
  <c r="J109" i="30"/>
  <c r="J99" i="30"/>
  <c r="J116" i="30" s="1"/>
  <c r="J90" i="30"/>
  <c r="J80" i="30"/>
  <c r="J71" i="30"/>
  <c r="J61" i="30"/>
  <c r="J78" i="30" s="1"/>
  <c r="J14" i="30"/>
  <c r="J4" i="30"/>
  <c r="J21" i="30" s="1"/>
  <c r="U135" i="30" l="1"/>
  <c r="T135" i="30"/>
  <c r="S135" i="30"/>
  <c r="R135" i="30"/>
  <c r="Q135" i="30"/>
  <c r="P135" i="30"/>
  <c r="O135" i="30"/>
  <c r="N135" i="30"/>
  <c r="M135" i="30"/>
  <c r="V134" i="30"/>
  <c r="U134" i="30"/>
  <c r="T134" i="30"/>
  <c r="S134" i="30"/>
  <c r="R134" i="30"/>
  <c r="Q134" i="30"/>
  <c r="P134" i="30"/>
  <c r="O134" i="30"/>
  <c r="N134" i="30"/>
  <c r="M134" i="30"/>
  <c r="V133" i="30"/>
  <c r="U133" i="30"/>
  <c r="T133" i="30"/>
  <c r="S133" i="30"/>
  <c r="R133" i="30"/>
  <c r="Q133" i="30"/>
  <c r="P133" i="30"/>
  <c r="O133" i="30"/>
  <c r="N133" i="30"/>
  <c r="M133" i="30"/>
  <c r="V132" i="30"/>
  <c r="U132" i="30"/>
  <c r="T132" i="30"/>
  <c r="S132" i="30"/>
  <c r="R132" i="30"/>
  <c r="Q132" i="30"/>
  <c r="P132" i="30"/>
  <c r="O132" i="30"/>
  <c r="N132" i="30"/>
  <c r="M132" i="30"/>
  <c r="V131" i="30"/>
  <c r="U131" i="30"/>
  <c r="T131" i="30"/>
  <c r="S131" i="30"/>
  <c r="R131" i="30"/>
  <c r="Q131" i="30"/>
  <c r="P131" i="30"/>
  <c r="O131" i="30"/>
  <c r="N131" i="30"/>
  <c r="M131" i="30"/>
  <c r="V130" i="30"/>
  <c r="U130" i="30"/>
  <c r="T130" i="30"/>
  <c r="S130" i="30"/>
  <c r="R130" i="30"/>
  <c r="Q130" i="30"/>
  <c r="P130" i="30"/>
  <c r="O130" i="30"/>
  <c r="N130" i="30"/>
  <c r="M130" i="30"/>
  <c r="V129" i="30"/>
  <c r="U129" i="30"/>
  <c r="T129" i="30"/>
  <c r="S129" i="30"/>
  <c r="R129" i="30"/>
  <c r="Q129" i="30"/>
  <c r="P129" i="30"/>
  <c r="O129" i="30"/>
  <c r="N129" i="30"/>
  <c r="M129" i="30"/>
  <c r="V128" i="30"/>
  <c r="U128" i="30"/>
  <c r="T128" i="30"/>
  <c r="S128" i="30"/>
  <c r="R128" i="30"/>
  <c r="Q128" i="30"/>
  <c r="P128" i="30"/>
  <c r="O128" i="30"/>
  <c r="N128" i="30"/>
  <c r="M128" i="30"/>
  <c r="V127" i="30"/>
  <c r="U127" i="30"/>
  <c r="T127" i="30"/>
  <c r="S127" i="30"/>
  <c r="R127" i="30"/>
  <c r="Q127" i="30"/>
  <c r="P127" i="30"/>
  <c r="O127" i="30"/>
  <c r="N127" i="30"/>
  <c r="M127" i="30"/>
  <c r="V126" i="30"/>
  <c r="U126" i="30"/>
  <c r="T126" i="30"/>
  <c r="S126" i="30"/>
  <c r="R126" i="30"/>
  <c r="Q126" i="30"/>
  <c r="P126" i="30"/>
  <c r="O126" i="30"/>
  <c r="N126" i="30"/>
  <c r="M126" i="30"/>
  <c r="V125" i="30"/>
  <c r="U125" i="30"/>
  <c r="T125" i="30"/>
  <c r="S125" i="30"/>
  <c r="R125" i="30"/>
  <c r="Q125" i="30"/>
  <c r="P125" i="30"/>
  <c r="O125" i="30"/>
  <c r="N125" i="30"/>
  <c r="M125" i="30"/>
  <c r="V124" i="30"/>
  <c r="U124" i="30"/>
  <c r="T124" i="30"/>
  <c r="S124" i="30"/>
  <c r="R124" i="30"/>
  <c r="Q124" i="30"/>
  <c r="P124" i="30"/>
  <c r="O124" i="30"/>
  <c r="N124" i="30"/>
  <c r="M124" i="30"/>
  <c r="V123" i="30"/>
  <c r="U123" i="30"/>
  <c r="T123" i="30"/>
  <c r="S123" i="30"/>
  <c r="R123" i="30"/>
  <c r="Q123" i="30"/>
  <c r="P123" i="30"/>
  <c r="O123" i="30"/>
  <c r="N123" i="30"/>
  <c r="M123" i="30"/>
  <c r="V122" i="30"/>
  <c r="U122" i="30"/>
  <c r="T122" i="30"/>
  <c r="S122" i="30"/>
  <c r="R122" i="30"/>
  <c r="Q122" i="30"/>
  <c r="P122" i="30"/>
  <c r="O122" i="30"/>
  <c r="N122" i="30"/>
  <c r="M122" i="30"/>
  <c r="V121" i="30"/>
  <c r="U121" i="30"/>
  <c r="T121" i="30"/>
  <c r="S121" i="30"/>
  <c r="R121" i="30"/>
  <c r="Q121" i="30"/>
  <c r="P121" i="30"/>
  <c r="O121" i="30"/>
  <c r="N121" i="30"/>
  <c r="M121" i="30"/>
  <c r="V120" i="30"/>
  <c r="U120" i="30"/>
  <c r="T120" i="30"/>
  <c r="S120" i="30"/>
  <c r="R120" i="30"/>
  <c r="Q120" i="30"/>
  <c r="P120" i="30"/>
  <c r="O120" i="30"/>
  <c r="N120" i="30"/>
  <c r="M120" i="30"/>
  <c r="V119" i="30"/>
  <c r="U119" i="30"/>
  <c r="T119" i="30"/>
  <c r="S119" i="30"/>
  <c r="R119" i="30"/>
  <c r="Q119" i="30"/>
  <c r="P119" i="30"/>
  <c r="O119" i="30"/>
  <c r="N119" i="30"/>
  <c r="M119" i="30"/>
  <c r="V118" i="30"/>
  <c r="U118" i="30"/>
  <c r="T118" i="30"/>
  <c r="S118" i="30"/>
  <c r="R118" i="30"/>
  <c r="Q118" i="30"/>
  <c r="P118" i="30"/>
  <c r="O118" i="30"/>
  <c r="N118" i="30"/>
  <c r="M118" i="30"/>
  <c r="V116" i="30"/>
  <c r="U116" i="30"/>
  <c r="T116" i="30"/>
  <c r="S116" i="30"/>
  <c r="R116" i="30"/>
  <c r="Q116" i="30"/>
  <c r="P116" i="30"/>
  <c r="O116" i="30"/>
  <c r="N116" i="30"/>
  <c r="M116" i="30"/>
  <c r="V115" i="30"/>
  <c r="U115" i="30"/>
  <c r="T115" i="30"/>
  <c r="S115" i="30"/>
  <c r="R115" i="30"/>
  <c r="Q115" i="30"/>
  <c r="P115" i="30"/>
  <c r="O115" i="30"/>
  <c r="N115" i="30"/>
  <c r="M115" i="30"/>
  <c r="V114" i="30"/>
  <c r="U114" i="30"/>
  <c r="T114" i="30"/>
  <c r="S114" i="30"/>
  <c r="R114" i="30"/>
  <c r="Q114" i="30"/>
  <c r="P114" i="30"/>
  <c r="O114" i="30"/>
  <c r="N114" i="30"/>
  <c r="M114" i="30"/>
  <c r="V113" i="30"/>
  <c r="U113" i="30"/>
  <c r="T113" i="30"/>
  <c r="S113" i="30"/>
  <c r="R113" i="30"/>
  <c r="Q113" i="30"/>
  <c r="P113" i="30"/>
  <c r="O113" i="30"/>
  <c r="N113" i="30"/>
  <c r="M113" i="30"/>
  <c r="V112" i="30"/>
  <c r="U112" i="30"/>
  <c r="T112" i="30"/>
  <c r="S112" i="30"/>
  <c r="R112" i="30"/>
  <c r="Q112" i="30"/>
  <c r="P112" i="30"/>
  <c r="O112" i="30"/>
  <c r="N112" i="30"/>
  <c r="M112" i="30"/>
  <c r="V111" i="30"/>
  <c r="U111" i="30"/>
  <c r="T111" i="30"/>
  <c r="S111" i="30"/>
  <c r="R111" i="30"/>
  <c r="Q111" i="30"/>
  <c r="P111" i="30"/>
  <c r="O111" i="30"/>
  <c r="N111" i="30"/>
  <c r="M111" i="30"/>
  <c r="V110" i="30"/>
  <c r="U110" i="30"/>
  <c r="T110" i="30"/>
  <c r="S110" i="30"/>
  <c r="R110" i="30"/>
  <c r="Q110" i="30"/>
  <c r="P110" i="30"/>
  <c r="O110" i="30"/>
  <c r="N110" i="30"/>
  <c r="M110" i="30"/>
  <c r="V109" i="30"/>
  <c r="U109" i="30"/>
  <c r="T109" i="30"/>
  <c r="S109" i="30"/>
  <c r="R109" i="30"/>
  <c r="Q109" i="30"/>
  <c r="P109" i="30"/>
  <c r="O109" i="30"/>
  <c r="N109" i="30"/>
  <c r="M109" i="30"/>
  <c r="V108" i="30"/>
  <c r="U108" i="30"/>
  <c r="T108" i="30"/>
  <c r="S108" i="30"/>
  <c r="R108" i="30"/>
  <c r="Q108" i="30"/>
  <c r="P108" i="30"/>
  <c r="O108" i="30"/>
  <c r="N108" i="30"/>
  <c r="M108" i="30"/>
  <c r="V107" i="30"/>
  <c r="U107" i="30"/>
  <c r="T107" i="30"/>
  <c r="S107" i="30"/>
  <c r="R107" i="30"/>
  <c r="Q107" i="30"/>
  <c r="P107" i="30"/>
  <c r="O107" i="30"/>
  <c r="N107" i="30"/>
  <c r="M107" i="30"/>
  <c r="V106" i="30"/>
  <c r="U106" i="30"/>
  <c r="T106" i="30"/>
  <c r="S106" i="30"/>
  <c r="R106" i="30"/>
  <c r="Q106" i="30"/>
  <c r="P106" i="30"/>
  <c r="O106" i="30"/>
  <c r="N106" i="30"/>
  <c r="M106" i="30"/>
  <c r="V105" i="30"/>
  <c r="U105" i="30"/>
  <c r="T105" i="30"/>
  <c r="S105" i="30"/>
  <c r="R105" i="30"/>
  <c r="Q105" i="30"/>
  <c r="P105" i="30"/>
  <c r="O105" i="30"/>
  <c r="N105" i="30"/>
  <c r="M105" i="30"/>
  <c r="V104" i="30"/>
  <c r="U104" i="30"/>
  <c r="T104" i="30"/>
  <c r="S104" i="30"/>
  <c r="R104" i="30"/>
  <c r="Q104" i="30"/>
  <c r="P104" i="30"/>
  <c r="O104" i="30"/>
  <c r="N104" i="30"/>
  <c r="M104" i="30"/>
  <c r="V103" i="30"/>
  <c r="U103" i="30"/>
  <c r="T103" i="30"/>
  <c r="S103" i="30"/>
  <c r="R103" i="30"/>
  <c r="Q103" i="30"/>
  <c r="P103" i="30"/>
  <c r="O103" i="30"/>
  <c r="N103" i="30"/>
  <c r="M103" i="30"/>
  <c r="V102" i="30"/>
  <c r="U102" i="30"/>
  <c r="T102" i="30"/>
  <c r="S102" i="30"/>
  <c r="R102" i="30"/>
  <c r="Q102" i="30"/>
  <c r="P102" i="30"/>
  <c r="O102" i="30"/>
  <c r="N102" i="30"/>
  <c r="M102" i="30"/>
  <c r="V101" i="30"/>
  <c r="U101" i="30"/>
  <c r="T101" i="30"/>
  <c r="S101" i="30"/>
  <c r="R101" i="30"/>
  <c r="Q101" i="30"/>
  <c r="P101" i="30"/>
  <c r="O101" i="30"/>
  <c r="N101" i="30"/>
  <c r="M101" i="30"/>
  <c r="V100" i="30"/>
  <c r="U100" i="30"/>
  <c r="T100" i="30"/>
  <c r="S100" i="30"/>
  <c r="R100" i="30"/>
  <c r="Q100" i="30"/>
  <c r="P100" i="30"/>
  <c r="O100" i="30"/>
  <c r="N100" i="30"/>
  <c r="M100" i="30"/>
  <c r="V99" i="30"/>
  <c r="U99" i="30"/>
  <c r="T99" i="30"/>
  <c r="S99" i="30"/>
  <c r="R99" i="30"/>
  <c r="Q99" i="30"/>
  <c r="P99" i="30"/>
  <c r="O99" i="30"/>
  <c r="N99" i="30"/>
  <c r="M99" i="30"/>
  <c r="V97" i="30"/>
  <c r="U97" i="30"/>
  <c r="T97" i="30"/>
  <c r="S97" i="30"/>
  <c r="R97" i="30"/>
  <c r="Q97" i="30"/>
  <c r="P97" i="30"/>
  <c r="O97" i="30"/>
  <c r="N97" i="30"/>
  <c r="M97" i="30"/>
  <c r="V96" i="30"/>
  <c r="U96" i="30"/>
  <c r="T96" i="30"/>
  <c r="S96" i="30"/>
  <c r="R96" i="30"/>
  <c r="Q96" i="30"/>
  <c r="P96" i="30"/>
  <c r="O96" i="30"/>
  <c r="N96" i="30"/>
  <c r="M96" i="30"/>
  <c r="V95" i="30"/>
  <c r="U95" i="30"/>
  <c r="T95" i="30"/>
  <c r="S95" i="30"/>
  <c r="R95" i="30"/>
  <c r="Q95" i="30"/>
  <c r="P95" i="30"/>
  <c r="O95" i="30"/>
  <c r="N95" i="30"/>
  <c r="M95" i="30"/>
  <c r="V94" i="30"/>
  <c r="U94" i="30"/>
  <c r="T94" i="30"/>
  <c r="S94" i="30"/>
  <c r="R94" i="30"/>
  <c r="Q94" i="30"/>
  <c r="P94" i="30"/>
  <c r="O94" i="30"/>
  <c r="N94" i="30"/>
  <c r="M94" i="30"/>
  <c r="V93" i="30"/>
  <c r="U93" i="30"/>
  <c r="T93" i="30"/>
  <c r="S93" i="30"/>
  <c r="R93" i="30"/>
  <c r="Q93" i="30"/>
  <c r="P93" i="30"/>
  <c r="O93" i="30"/>
  <c r="N93" i="30"/>
  <c r="M93" i="30"/>
  <c r="V92" i="30"/>
  <c r="U92" i="30"/>
  <c r="T92" i="30"/>
  <c r="S92" i="30"/>
  <c r="R92" i="30"/>
  <c r="Q92" i="30"/>
  <c r="P92" i="30"/>
  <c r="O92" i="30"/>
  <c r="N92" i="30"/>
  <c r="M92" i="30"/>
  <c r="V91" i="30"/>
  <c r="U91" i="30"/>
  <c r="T91" i="30"/>
  <c r="S91" i="30"/>
  <c r="R91" i="30"/>
  <c r="Q91" i="30"/>
  <c r="P91" i="30"/>
  <c r="O91" i="30"/>
  <c r="N91" i="30"/>
  <c r="M91" i="30"/>
  <c r="V90" i="30"/>
  <c r="U90" i="30"/>
  <c r="T90" i="30"/>
  <c r="S90" i="30"/>
  <c r="R90" i="30"/>
  <c r="Q90" i="30"/>
  <c r="P90" i="30"/>
  <c r="O90" i="30"/>
  <c r="N90" i="30"/>
  <c r="M90" i="30"/>
  <c r="V89" i="30"/>
  <c r="U89" i="30"/>
  <c r="T89" i="30"/>
  <c r="S89" i="30"/>
  <c r="R89" i="30"/>
  <c r="Q89" i="30"/>
  <c r="P89" i="30"/>
  <c r="O89" i="30"/>
  <c r="N89" i="30"/>
  <c r="M89" i="30"/>
  <c r="V88" i="30"/>
  <c r="U88" i="30"/>
  <c r="T88" i="30"/>
  <c r="S88" i="30"/>
  <c r="R88" i="30"/>
  <c r="Q88" i="30"/>
  <c r="P88" i="30"/>
  <c r="O88" i="30"/>
  <c r="N88" i="30"/>
  <c r="M88" i="30"/>
  <c r="V87" i="30"/>
  <c r="U87" i="30"/>
  <c r="T87" i="30"/>
  <c r="S87" i="30"/>
  <c r="R87" i="30"/>
  <c r="Q87" i="30"/>
  <c r="P87" i="30"/>
  <c r="O87" i="30"/>
  <c r="N87" i="30"/>
  <c r="M87" i="30"/>
  <c r="V86" i="30"/>
  <c r="U86" i="30"/>
  <c r="T86" i="30"/>
  <c r="S86" i="30"/>
  <c r="R86" i="30"/>
  <c r="Q86" i="30"/>
  <c r="P86" i="30"/>
  <c r="O86" i="30"/>
  <c r="N86" i="30"/>
  <c r="M86" i="30"/>
  <c r="V85" i="30"/>
  <c r="U85" i="30"/>
  <c r="T85" i="30"/>
  <c r="S85" i="30"/>
  <c r="R85" i="30"/>
  <c r="Q85" i="30"/>
  <c r="P85" i="30"/>
  <c r="O85" i="30"/>
  <c r="N85" i="30"/>
  <c r="M85" i="30"/>
  <c r="V84" i="30"/>
  <c r="U84" i="30"/>
  <c r="T84" i="30"/>
  <c r="S84" i="30"/>
  <c r="R84" i="30"/>
  <c r="Q84" i="30"/>
  <c r="P84" i="30"/>
  <c r="O84" i="30"/>
  <c r="N84" i="30"/>
  <c r="M84" i="30"/>
  <c r="V83" i="30"/>
  <c r="U83" i="30"/>
  <c r="T83" i="30"/>
  <c r="S83" i="30"/>
  <c r="R83" i="30"/>
  <c r="Q83" i="30"/>
  <c r="P83" i="30"/>
  <c r="O83" i="30"/>
  <c r="N83" i="30"/>
  <c r="M83" i="30"/>
  <c r="V82" i="30"/>
  <c r="U82" i="30"/>
  <c r="T82" i="30"/>
  <c r="S82" i="30"/>
  <c r="R82" i="30"/>
  <c r="Q82" i="30"/>
  <c r="P82" i="30"/>
  <c r="O82" i="30"/>
  <c r="N82" i="30"/>
  <c r="M82" i="30"/>
  <c r="V81" i="30"/>
  <c r="U81" i="30"/>
  <c r="T81" i="30"/>
  <c r="S81" i="30"/>
  <c r="R81" i="30"/>
  <c r="Q81" i="30"/>
  <c r="P81" i="30"/>
  <c r="O81" i="30"/>
  <c r="N81" i="30"/>
  <c r="M81" i="30"/>
  <c r="V80" i="30"/>
  <c r="U80" i="30"/>
  <c r="T80" i="30"/>
  <c r="S80" i="30"/>
  <c r="R80" i="30"/>
  <c r="Q80" i="30"/>
  <c r="P80" i="30"/>
  <c r="O80" i="30"/>
  <c r="N80" i="30"/>
  <c r="M80" i="30"/>
  <c r="V78" i="30"/>
  <c r="U78" i="30"/>
  <c r="T78" i="30"/>
  <c r="S78" i="30"/>
  <c r="R78" i="30"/>
  <c r="Q78" i="30"/>
  <c r="P78" i="30"/>
  <c r="O78" i="30"/>
  <c r="N78" i="30"/>
  <c r="M78" i="30"/>
  <c r="V77" i="30"/>
  <c r="U77" i="30"/>
  <c r="T77" i="30"/>
  <c r="S77" i="30"/>
  <c r="R77" i="30"/>
  <c r="Q77" i="30"/>
  <c r="P77" i="30"/>
  <c r="O77" i="30"/>
  <c r="N77" i="30"/>
  <c r="M77" i="30"/>
  <c r="V76" i="30"/>
  <c r="U76" i="30"/>
  <c r="T76" i="30"/>
  <c r="S76" i="30"/>
  <c r="R76" i="30"/>
  <c r="Q76" i="30"/>
  <c r="P76" i="30"/>
  <c r="O76" i="30"/>
  <c r="N76" i="30"/>
  <c r="M76" i="30"/>
  <c r="V75" i="30"/>
  <c r="U75" i="30"/>
  <c r="T75" i="30"/>
  <c r="S75" i="30"/>
  <c r="R75" i="30"/>
  <c r="Q75" i="30"/>
  <c r="P75" i="30"/>
  <c r="O75" i="30"/>
  <c r="N75" i="30"/>
  <c r="M75" i="30"/>
  <c r="V74" i="30"/>
  <c r="U74" i="30"/>
  <c r="T74" i="30"/>
  <c r="S74" i="30"/>
  <c r="R74" i="30"/>
  <c r="Q74" i="30"/>
  <c r="P74" i="30"/>
  <c r="O74" i="30"/>
  <c r="N74" i="30"/>
  <c r="M74" i="30"/>
  <c r="V73" i="30"/>
  <c r="U73" i="30"/>
  <c r="T73" i="30"/>
  <c r="S73" i="30"/>
  <c r="R73" i="30"/>
  <c r="Q73" i="30"/>
  <c r="P73" i="30"/>
  <c r="O73" i="30"/>
  <c r="N73" i="30"/>
  <c r="M73" i="30"/>
  <c r="V72" i="30"/>
  <c r="U72" i="30"/>
  <c r="T72" i="30"/>
  <c r="S72" i="30"/>
  <c r="R72" i="30"/>
  <c r="Q72" i="30"/>
  <c r="P72" i="30"/>
  <c r="O72" i="30"/>
  <c r="N72" i="30"/>
  <c r="M72" i="30"/>
  <c r="V71" i="30"/>
  <c r="U71" i="30"/>
  <c r="T71" i="30"/>
  <c r="S71" i="30"/>
  <c r="R71" i="30"/>
  <c r="Q71" i="30"/>
  <c r="P71" i="30"/>
  <c r="O71" i="30"/>
  <c r="N71" i="30"/>
  <c r="M71" i="30"/>
  <c r="V70" i="30"/>
  <c r="U70" i="30"/>
  <c r="T70" i="30"/>
  <c r="S70" i="30"/>
  <c r="R70" i="30"/>
  <c r="Q70" i="30"/>
  <c r="P70" i="30"/>
  <c r="O70" i="30"/>
  <c r="N70" i="30"/>
  <c r="M70" i="30"/>
  <c r="V69" i="30"/>
  <c r="U69" i="30"/>
  <c r="T69" i="30"/>
  <c r="S69" i="30"/>
  <c r="R69" i="30"/>
  <c r="Q69" i="30"/>
  <c r="P69" i="30"/>
  <c r="O69" i="30"/>
  <c r="N69" i="30"/>
  <c r="M69" i="30"/>
  <c r="V68" i="30"/>
  <c r="U68" i="30"/>
  <c r="T68" i="30"/>
  <c r="S68" i="30"/>
  <c r="R68" i="30"/>
  <c r="Q68" i="30"/>
  <c r="P68" i="30"/>
  <c r="O68" i="30"/>
  <c r="N68" i="30"/>
  <c r="M68" i="30"/>
  <c r="V67" i="30"/>
  <c r="U67" i="30"/>
  <c r="T67" i="30"/>
  <c r="S67" i="30"/>
  <c r="R67" i="30"/>
  <c r="Q67" i="30"/>
  <c r="P67" i="30"/>
  <c r="O67" i="30"/>
  <c r="N67" i="30"/>
  <c r="M67" i="30"/>
  <c r="V66" i="30"/>
  <c r="U66" i="30"/>
  <c r="T66" i="30"/>
  <c r="S66" i="30"/>
  <c r="R66" i="30"/>
  <c r="Q66" i="30"/>
  <c r="P66" i="30"/>
  <c r="O66" i="30"/>
  <c r="N66" i="30"/>
  <c r="M66" i="30"/>
  <c r="V65" i="30"/>
  <c r="U65" i="30"/>
  <c r="T65" i="30"/>
  <c r="S65" i="30"/>
  <c r="R65" i="30"/>
  <c r="Q65" i="30"/>
  <c r="P65" i="30"/>
  <c r="O65" i="30"/>
  <c r="N65" i="30"/>
  <c r="M65" i="30"/>
  <c r="V64" i="30"/>
  <c r="U64" i="30"/>
  <c r="T64" i="30"/>
  <c r="S64" i="30"/>
  <c r="R64" i="30"/>
  <c r="Q64" i="30"/>
  <c r="P64" i="30"/>
  <c r="O64" i="30"/>
  <c r="N64" i="30"/>
  <c r="M64" i="30"/>
  <c r="V63" i="30"/>
  <c r="U63" i="30"/>
  <c r="T63" i="30"/>
  <c r="S63" i="30"/>
  <c r="R63" i="30"/>
  <c r="Q63" i="30"/>
  <c r="P63" i="30"/>
  <c r="O63" i="30"/>
  <c r="N63" i="30"/>
  <c r="M63" i="30"/>
  <c r="V62" i="30"/>
  <c r="U62" i="30"/>
  <c r="T62" i="30"/>
  <c r="S62" i="30"/>
  <c r="R62" i="30"/>
  <c r="Q62" i="30"/>
  <c r="P62" i="30"/>
  <c r="O62" i="30"/>
  <c r="N62" i="30"/>
  <c r="M62" i="30"/>
  <c r="V61" i="30"/>
  <c r="U61" i="30"/>
  <c r="T61" i="30"/>
  <c r="S61" i="30"/>
  <c r="R61" i="30"/>
  <c r="Q61" i="30"/>
  <c r="P61" i="30"/>
  <c r="O61" i="30"/>
  <c r="N61" i="30"/>
  <c r="M61" i="30"/>
  <c r="V59" i="30"/>
  <c r="U59" i="30"/>
  <c r="T59" i="30"/>
  <c r="S59" i="30"/>
  <c r="R59" i="30"/>
  <c r="Q59" i="30"/>
  <c r="P59" i="30"/>
  <c r="O59" i="30"/>
  <c r="N59" i="30"/>
  <c r="M59" i="30"/>
  <c r="V58" i="30"/>
  <c r="U58" i="30"/>
  <c r="T58" i="30"/>
  <c r="S58" i="30"/>
  <c r="R58" i="30"/>
  <c r="Q58" i="30"/>
  <c r="P58" i="30"/>
  <c r="O58" i="30"/>
  <c r="N58" i="30"/>
  <c r="M58" i="30"/>
  <c r="V57" i="30"/>
  <c r="U57" i="30"/>
  <c r="T57" i="30"/>
  <c r="S57" i="30"/>
  <c r="R57" i="30"/>
  <c r="Q57" i="30"/>
  <c r="P57" i="30"/>
  <c r="O57" i="30"/>
  <c r="N57" i="30"/>
  <c r="M57" i="30"/>
  <c r="V56" i="30"/>
  <c r="U56" i="30"/>
  <c r="T56" i="30"/>
  <c r="S56" i="30"/>
  <c r="R56" i="30"/>
  <c r="Q56" i="30"/>
  <c r="P56" i="30"/>
  <c r="O56" i="30"/>
  <c r="N56" i="30"/>
  <c r="M56" i="30"/>
  <c r="V55" i="30"/>
  <c r="U55" i="30"/>
  <c r="T55" i="30"/>
  <c r="S55" i="30"/>
  <c r="R55" i="30"/>
  <c r="Q55" i="30"/>
  <c r="P55" i="30"/>
  <c r="O55" i="30"/>
  <c r="N55" i="30"/>
  <c r="M55" i="30"/>
  <c r="V54" i="30"/>
  <c r="U54" i="30"/>
  <c r="T54" i="30"/>
  <c r="S54" i="30"/>
  <c r="R54" i="30"/>
  <c r="Q54" i="30"/>
  <c r="P54" i="30"/>
  <c r="O54" i="30"/>
  <c r="N54" i="30"/>
  <c r="M54" i="30"/>
  <c r="V53" i="30"/>
  <c r="U53" i="30"/>
  <c r="T53" i="30"/>
  <c r="S53" i="30"/>
  <c r="R53" i="30"/>
  <c r="Q53" i="30"/>
  <c r="P53" i="30"/>
  <c r="O53" i="30"/>
  <c r="N53" i="30"/>
  <c r="M53" i="30"/>
  <c r="V52" i="30"/>
  <c r="U52" i="30"/>
  <c r="T52" i="30"/>
  <c r="S52" i="30"/>
  <c r="R52" i="30"/>
  <c r="Q52" i="30"/>
  <c r="P52" i="30"/>
  <c r="O52" i="30"/>
  <c r="N52" i="30"/>
  <c r="M52" i="30"/>
  <c r="V51" i="30"/>
  <c r="U51" i="30"/>
  <c r="T51" i="30"/>
  <c r="S51" i="30"/>
  <c r="R51" i="30"/>
  <c r="Q51" i="30"/>
  <c r="P51" i="30"/>
  <c r="O51" i="30"/>
  <c r="N51" i="30"/>
  <c r="M51" i="30"/>
  <c r="V50" i="30"/>
  <c r="U50" i="30"/>
  <c r="T50" i="30"/>
  <c r="S50" i="30"/>
  <c r="R50" i="30"/>
  <c r="Q50" i="30"/>
  <c r="P50" i="30"/>
  <c r="O50" i="30"/>
  <c r="N50" i="30"/>
  <c r="M50" i="30"/>
  <c r="V49" i="30"/>
  <c r="U49" i="30"/>
  <c r="T49" i="30"/>
  <c r="S49" i="30"/>
  <c r="R49" i="30"/>
  <c r="Q49" i="30"/>
  <c r="P49" i="30"/>
  <c r="O49" i="30"/>
  <c r="N49" i="30"/>
  <c r="M49" i="30"/>
  <c r="V48" i="30"/>
  <c r="U48" i="30"/>
  <c r="T48" i="30"/>
  <c r="S48" i="30"/>
  <c r="R48" i="30"/>
  <c r="Q48" i="30"/>
  <c r="P48" i="30"/>
  <c r="O48" i="30"/>
  <c r="N48" i="30"/>
  <c r="M48" i="30"/>
  <c r="V47" i="30"/>
  <c r="U47" i="30"/>
  <c r="T47" i="30"/>
  <c r="S47" i="30"/>
  <c r="R47" i="30"/>
  <c r="Q47" i="30"/>
  <c r="P47" i="30"/>
  <c r="O47" i="30"/>
  <c r="N47" i="30"/>
  <c r="M47" i="30"/>
  <c r="V46" i="30"/>
  <c r="U46" i="30"/>
  <c r="T46" i="30"/>
  <c r="S46" i="30"/>
  <c r="R46" i="30"/>
  <c r="Q46" i="30"/>
  <c r="P46" i="30"/>
  <c r="O46" i="30"/>
  <c r="N46" i="30"/>
  <c r="M46" i="30"/>
  <c r="V45" i="30"/>
  <c r="U45" i="30"/>
  <c r="T45" i="30"/>
  <c r="S45" i="30"/>
  <c r="R45" i="30"/>
  <c r="Q45" i="30"/>
  <c r="P45" i="30"/>
  <c r="O45" i="30"/>
  <c r="N45" i="30"/>
  <c r="M45" i="30"/>
  <c r="V44" i="30"/>
  <c r="U44" i="30"/>
  <c r="T44" i="30"/>
  <c r="S44" i="30"/>
  <c r="R44" i="30"/>
  <c r="Q44" i="30"/>
  <c r="P44" i="30"/>
  <c r="O44" i="30"/>
  <c r="N44" i="30"/>
  <c r="M44" i="30"/>
  <c r="V43" i="30"/>
  <c r="U43" i="30"/>
  <c r="T43" i="30"/>
  <c r="S43" i="30"/>
  <c r="R43" i="30"/>
  <c r="Q43" i="30"/>
  <c r="P43" i="30"/>
  <c r="O43" i="30"/>
  <c r="N43" i="30"/>
  <c r="M43" i="30"/>
  <c r="V42" i="30"/>
  <c r="U42" i="30"/>
  <c r="T42" i="30"/>
  <c r="S42" i="30"/>
  <c r="R42" i="30"/>
  <c r="Q42" i="30"/>
  <c r="P42" i="30"/>
  <c r="O42" i="30"/>
  <c r="N42" i="30"/>
  <c r="M42" i="30"/>
  <c r="V40" i="30"/>
  <c r="U40" i="30"/>
  <c r="T40" i="30"/>
  <c r="S40" i="30"/>
  <c r="R40" i="30"/>
  <c r="Q40" i="30"/>
  <c r="P40" i="30"/>
  <c r="O40" i="30"/>
  <c r="N40" i="30"/>
  <c r="M40" i="30"/>
  <c r="V39" i="30"/>
  <c r="U39" i="30"/>
  <c r="T39" i="30"/>
  <c r="S39" i="30"/>
  <c r="R39" i="30"/>
  <c r="Q39" i="30"/>
  <c r="P39" i="30"/>
  <c r="O39" i="30"/>
  <c r="N39" i="30"/>
  <c r="M39" i="30"/>
  <c r="V38" i="30"/>
  <c r="U38" i="30"/>
  <c r="T38" i="30"/>
  <c r="S38" i="30"/>
  <c r="R38" i="30"/>
  <c r="Q38" i="30"/>
  <c r="P38" i="30"/>
  <c r="O38" i="30"/>
  <c r="N38" i="30"/>
  <c r="M38" i="30"/>
  <c r="V37" i="30"/>
  <c r="U37" i="30"/>
  <c r="T37" i="30"/>
  <c r="S37" i="30"/>
  <c r="R37" i="30"/>
  <c r="Q37" i="30"/>
  <c r="P37" i="30"/>
  <c r="O37" i="30"/>
  <c r="N37" i="30"/>
  <c r="M37" i="30"/>
  <c r="V36" i="30"/>
  <c r="U36" i="30"/>
  <c r="T36" i="30"/>
  <c r="S36" i="30"/>
  <c r="R36" i="30"/>
  <c r="Q36" i="30"/>
  <c r="P36" i="30"/>
  <c r="O36" i="30"/>
  <c r="N36" i="30"/>
  <c r="M36" i="30"/>
  <c r="V35" i="30"/>
  <c r="U35" i="30"/>
  <c r="T35" i="30"/>
  <c r="S35" i="30"/>
  <c r="R35" i="30"/>
  <c r="Q35" i="30"/>
  <c r="P35" i="30"/>
  <c r="O35" i="30"/>
  <c r="N35" i="30"/>
  <c r="M35" i="30"/>
  <c r="V34" i="30"/>
  <c r="U34" i="30"/>
  <c r="T34" i="30"/>
  <c r="S34" i="30"/>
  <c r="R34" i="30"/>
  <c r="Q34" i="30"/>
  <c r="P34" i="30"/>
  <c r="O34" i="30"/>
  <c r="N34" i="30"/>
  <c r="M34" i="30"/>
  <c r="V33" i="30"/>
  <c r="U33" i="30"/>
  <c r="T33" i="30"/>
  <c r="S33" i="30"/>
  <c r="R33" i="30"/>
  <c r="Q33" i="30"/>
  <c r="P33" i="30"/>
  <c r="O33" i="30"/>
  <c r="N33" i="30"/>
  <c r="M33" i="30"/>
  <c r="V32" i="30"/>
  <c r="U32" i="30"/>
  <c r="T32" i="30"/>
  <c r="S32" i="30"/>
  <c r="R32" i="30"/>
  <c r="Q32" i="30"/>
  <c r="P32" i="30"/>
  <c r="O32" i="30"/>
  <c r="N32" i="30"/>
  <c r="M32" i="30"/>
  <c r="V31" i="30"/>
  <c r="U31" i="30"/>
  <c r="T31" i="30"/>
  <c r="S31" i="30"/>
  <c r="R31" i="30"/>
  <c r="Q31" i="30"/>
  <c r="P31" i="30"/>
  <c r="O31" i="30"/>
  <c r="N31" i="30"/>
  <c r="M31" i="30"/>
  <c r="V30" i="30"/>
  <c r="U30" i="30"/>
  <c r="T30" i="30"/>
  <c r="S30" i="30"/>
  <c r="R30" i="30"/>
  <c r="Q30" i="30"/>
  <c r="P30" i="30"/>
  <c r="O30" i="30"/>
  <c r="N30" i="30"/>
  <c r="M30" i="30"/>
  <c r="V29" i="30"/>
  <c r="U29" i="30"/>
  <c r="T29" i="30"/>
  <c r="S29" i="30"/>
  <c r="R29" i="30"/>
  <c r="Q29" i="30"/>
  <c r="P29" i="30"/>
  <c r="O29" i="30"/>
  <c r="N29" i="30"/>
  <c r="M29" i="30"/>
  <c r="V28" i="30"/>
  <c r="U28" i="30"/>
  <c r="T28" i="30"/>
  <c r="S28" i="30"/>
  <c r="R28" i="30"/>
  <c r="Q28" i="30"/>
  <c r="P28" i="30"/>
  <c r="O28" i="30"/>
  <c r="N28" i="30"/>
  <c r="M28" i="30"/>
  <c r="V27" i="30"/>
  <c r="U27" i="30"/>
  <c r="T27" i="30"/>
  <c r="S27" i="30"/>
  <c r="R27" i="30"/>
  <c r="Q27" i="30"/>
  <c r="P27" i="30"/>
  <c r="O27" i="30"/>
  <c r="N27" i="30"/>
  <c r="M27" i="30"/>
  <c r="V26" i="30"/>
  <c r="U26" i="30"/>
  <c r="T26" i="30"/>
  <c r="S26" i="30"/>
  <c r="R26" i="30"/>
  <c r="Q26" i="30"/>
  <c r="P26" i="30"/>
  <c r="O26" i="30"/>
  <c r="N26" i="30"/>
  <c r="M26" i="30"/>
  <c r="V25" i="30"/>
  <c r="U25" i="30"/>
  <c r="T25" i="30"/>
  <c r="S25" i="30"/>
  <c r="R25" i="30"/>
  <c r="Q25" i="30"/>
  <c r="P25" i="30"/>
  <c r="O25" i="30"/>
  <c r="N25" i="30"/>
  <c r="M25" i="30"/>
  <c r="V24" i="30"/>
  <c r="U24" i="30"/>
  <c r="T24" i="30"/>
  <c r="S24" i="30"/>
  <c r="R24" i="30"/>
  <c r="Q24" i="30"/>
  <c r="P24" i="30"/>
  <c r="O24" i="30"/>
  <c r="N24" i="30"/>
  <c r="M24" i="30"/>
  <c r="V23" i="30"/>
  <c r="U23" i="30"/>
  <c r="T23" i="30"/>
  <c r="S23" i="30"/>
  <c r="R23" i="30"/>
  <c r="Q23" i="30"/>
  <c r="P23" i="30"/>
  <c r="O23" i="30"/>
  <c r="N23" i="30"/>
  <c r="M23" i="30"/>
  <c r="V21" i="30"/>
  <c r="U21" i="30"/>
  <c r="T21" i="30"/>
  <c r="S21" i="30"/>
  <c r="R21" i="30"/>
  <c r="Q21" i="30"/>
  <c r="P21" i="30"/>
  <c r="O21" i="30"/>
  <c r="N21" i="30"/>
  <c r="M21" i="30"/>
  <c r="V20" i="30"/>
  <c r="U20" i="30"/>
  <c r="T20" i="30"/>
  <c r="S20" i="30"/>
  <c r="R20" i="30"/>
  <c r="Q20" i="30"/>
  <c r="P20" i="30"/>
  <c r="O20" i="30"/>
  <c r="N20" i="30"/>
  <c r="M20" i="30"/>
  <c r="V19" i="30"/>
  <c r="U19" i="30"/>
  <c r="T19" i="30"/>
  <c r="S19" i="30"/>
  <c r="R19" i="30"/>
  <c r="Q19" i="30"/>
  <c r="P19" i="30"/>
  <c r="O19" i="30"/>
  <c r="N19" i="30"/>
  <c r="M19" i="30"/>
  <c r="V18" i="30"/>
  <c r="U18" i="30"/>
  <c r="T18" i="30"/>
  <c r="S18" i="30"/>
  <c r="R18" i="30"/>
  <c r="Q18" i="30"/>
  <c r="P18" i="30"/>
  <c r="O18" i="30"/>
  <c r="N18" i="30"/>
  <c r="M18" i="30"/>
  <c r="V17" i="30"/>
  <c r="U17" i="30"/>
  <c r="T17" i="30"/>
  <c r="S17" i="30"/>
  <c r="R17" i="30"/>
  <c r="Q17" i="30"/>
  <c r="P17" i="30"/>
  <c r="O17" i="30"/>
  <c r="N17" i="30"/>
  <c r="M17" i="30"/>
  <c r="V16" i="30"/>
  <c r="U16" i="30"/>
  <c r="T16" i="30"/>
  <c r="S16" i="30"/>
  <c r="R16" i="30"/>
  <c r="Q16" i="30"/>
  <c r="P16" i="30"/>
  <c r="O16" i="30"/>
  <c r="N16" i="30"/>
  <c r="M16" i="30"/>
  <c r="V15" i="30"/>
  <c r="U15" i="30"/>
  <c r="T15" i="30"/>
  <c r="S15" i="30"/>
  <c r="R15" i="30"/>
  <c r="Q15" i="30"/>
  <c r="P15" i="30"/>
  <c r="O15" i="30"/>
  <c r="N15" i="30"/>
  <c r="M15" i="30"/>
  <c r="V14" i="30"/>
  <c r="U14" i="30"/>
  <c r="T14" i="30"/>
  <c r="S14" i="30"/>
  <c r="R14" i="30"/>
  <c r="Q14" i="30"/>
  <c r="P14" i="30"/>
  <c r="O14" i="30"/>
  <c r="N14" i="30"/>
  <c r="M14" i="30"/>
  <c r="V13" i="30"/>
  <c r="U13" i="30"/>
  <c r="T13" i="30"/>
  <c r="S13" i="30"/>
  <c r="R13" i="30"/>
  <c r="Q13" i="30"/>
  <c r="P13" i="30"/>
  <c r="O13" i="30"/>
  <c r="N13" i="30"/>
  <c r="M13" i="30"/>
  <c r="V12" i="30"/>
  <c r="U12" i="30"/>
  <c r="T12" i="30"/>
  <c r="S12" i="30"/>
  <c r="R12" i="30"/>
  <c r="Q12" i="30"/>
  <c r="P12" i="30"/>
  <c r="O12" i="30"/>
  <c r="N12" i="30"/>
  <c r="M12" i="30"/>
  <c r="V11" i="30"/>
  <c r="U11" i="30"/>
  <c r="T11" i="30"/>
  <c r="S11" i="30"/>
  <c r="R11" i="30"/>
  <c r="Q11" i="30"/>
  <c r="P11" i="30"/>
  <c r="O11" i="30"/>
  <c r="N11" i="30"/>
  <c r="M11" i="30"/>
  <c r="V10" i="30"/>
  <c r="U10" i="30"/>
  <c r="T10" i="30"/>
  <c r="S10" i="30"/>
  <c r="R10" i="30"/>
  <c r="Q10" i="30"/>
  <c r="P10" i="30"/>
  <c r="O10" i="30"/>
  <c r="N10" i="30"/>
  <c r="M10" i="30"/>
  <c r="V9" i="30"/>
  <c r="U9" i="30"/>
  <c r="T9" i="30"/>
  <c r="S9" i="30"/>
  <c r="R9" i="30"/>
  <c r="Q9" i="30"/>
  <c r="P9" i="30"/>
  <c r="O9" i="30"/>
  <c r="N9" i="30"/>
  <c r="M9" i="30"/>
  <c r="V8" i="30"/>
  <c r="U8" i="30"/>
  <c r="T8" i="30"/>
  <c r="S8" i="30"/>
  <c r="R8" i="30"/>
  <c r="Q8" i="30"/>
  <c r="P8" i="30"/>
  <c r="O8" i="30"/>
  <c r="N8" i="30"/>
  <c r="M8" i="30"/>
  <c r="V7" i="30"/>
  <c r="U7" i="30"/>
  <c r="T7" i="30"/>
  <c r="S7" i="30"/>
  <c r="R7" i="30"/>
  <c r="Q7" i="30"/>
  <c r="P7" i="30"/>
  <c r="O7" i="30"/>
  <c r="N7" i="30"/>
  <c r="M7" i="30"/>
  <c r="V6" i="30"/>
  <c r="U6" i="30"/>
  <c r="T6" i="30"/>
  <c r="S6" i="30"/>
  <c r="R6" i="30"/>
  <c r="Q6" i="30"/>
  <c r="P6" i="30"/>
  <c r="O6" i="30"/>
  <c r="N6" i="30"/>
  <c r="M6" i="30"/>
  <c r="V5" i="30"/>
  <c r="U5" i="30"/>
  <c r="T5" i="30"/>
  <c r="S5" i="30"/>
  <c r="R5" i="30"/>
  <c r="Q5" i="30"/>
  <c r="P5" i="30"/>
  <c r="O5" i="30"/>
  <c r="N5" i="30"/>
  <c r="M5" i="30"/>
  <c r="V4" i="30"/>
  <c r="U4" i="30"/>
  <c r="T4" i="30"/>
  <c r="S4" i="30"/>
  <c r="R4" i="30"/>
  <c r="Q4" i="30"/>
  <c r="P4" i="30"/>
  <c r="O4" i="30"/>
  <c r="N4" i="30"/>
  <c r="M4" i="30"/>
  <c r="X4" i="30" l="1"/>
  <c r="X5" i="30"/>
  <c r="B7" i="27" s="1"/>
  <c r="X6" i="30"/>
  <c r="B8" i="27" s="1"/>
  <c r="X7" i="30"/>
  <c r="B9" i="27" s="1"/>
  <c r="X8" i="30"/>
  <c r="B10" i="27" s="1"/>
  <c r="X9" i="30"/>
  <c r="B11" i="27" s="1"/>
  <c r="X10" i="30"/>
  <c r="B12" i="27" s="1"/>
  <c r="E12" i="27" s="1"/>
  <c r="X11" i="30"/>
  <c r="B13" i="27" s="1"/>
  <c r="E13" i="27" s="1"/>
  <c r="X12" i="30"/>
  <c r="B14" i="27" s="1"/>
  <c r="X13" i="30"/>
  <c r="B15" i="27" s="1"/>
  <c r="X14" i="30"/>
  <c r="X15" i="30"/>
  <c r="B17" i="27" s="1"/>
  <c r="X16" i="30"/>
  <c r="B18" i="27" s="1"/>
  <c r="X17" i="30"/>
  <c r="B19" i="27" s="1"/>
  <c r="X18" i="30"/>
  <c r="B20" i="27" s="1"/>
  <c r="E20" i="27" s="1"/>
  <c r="X19" i="30"/>
  <c r="B21" i="27" s="1"/>
  <c r="E21" i="27" s="1"/>
  <c r="X20" i="30"/>
  <c r="B22" i="27" s="1"/>
  <c r="X21" i="30"/>
  <c r="X23" i="30"/>
  <c r="X24" i="30"/>
  <c r="C7" i="27" s="1"/>
  <c r="X25" i="30"/>
  <c r="C8" i="27" s="1"/>
  <c r="X26" i="30"/>
  <c r="C9" i="27" s="1"/>
  <c r="X27" i="30"/>
  <c r="C10" i="27" s="1"/>
  <c r="X28" i="30"/>
  <c r="C11" i="27" s="1"/>
  <c r="X29" i="30"/>
  <c r="C12" i="27" s="1"/>
  <c r="X30" i="30"/>
  <c r="C13" i="27" s="1"/>
  <c r="X31" i="30"/>
  <c r="C14" i="27" s="1"/>
  <c r="X32" i="30"/>
  <c r="C15" i="27" s="1"/>
  <c r="X33" i="30"/>
  <c r="X34" i="30"/>
  <c r="C17" i="27" s="1"/>
  <c r="X35" i="30"/>
  <c r="C18" i="27" s="1"/>
  <c r="X36" i="30"/>
  <c r="C19" i="27" s="1"/>
  <c r="X37" i="30"/>
  <c r="C20" i="27" s="1"/>
  <c r="X38" i="30"/>
  <c r="C21" i="27" s="1"/>
  <c r="X39" i="30"/>
  <c r="C22" i="27" s="1"/>
  <c r="X40" i="30"/>
  <c r="X42" i="30"/>
  <c r="X43" i="30"/>
  <c r="D7" i="27" s="1"/>
  <c r="X44" i="30"/>
  <c r="X45" i="30"/>
  <c r="D9" i="27" s="1"/>
  <c r="D6" i="27" s="1"/>
  <c r="X46" i="30"/>
  <c r="D10" i="27" s="1"/>
  <c r="X47" i="30"/>
  <c r="D11" i="27" s="1"/>
  <c r="X48" i="30"/>
  <c r="D12" i="27" s="1"/>
  <c r="X49" i="30"/>
  <c r="D13" i="27" s="1"/>
  <c r="X50" i="30"/>
  <c r="D14" i="27" s="1"/>
  <c r="X51" i="30"/>
  <c r="D15" i="27" s="1"/>
  <c r="X52" i="30"/>
  <c r="X53" i="30"/>
  <c r="D17" i="27" s="1"/>
  <c r="X54" i="30"/>
  <c r="D18" i="27" s="1"/>
  <c r="X55" i="30"/>
  <c r="D19" i="27" s="1"/>
  <c r="X56" i="30"/>
  <c r="D20" i="27" s="1"/>
  <c r="X57" i="30"/>
  <c r="D21" i="27" s="1"/>
  <c r="X58" i="30"/>
  <c r="D22" i="27" s="1"/>
  <c r="X59" i="30"/>
  <c r="X61" i="30"/>
  <c r="X62" i="30"/>
  <c r="X63" i="30"/>
  <c r="X64" i="30"/>
  <c r="X65" i="30"/>
  <c r="X66" i="30"/>
  <c r="X67" i="30"/>
  <c r="X68" i="30"/>
  <c r="X69" i="30"/>
  <c r="X70" i="30"/>
  <c r="X71" i="30"/>
  <c r="X72" i="30"/>
  <c r="X73" i="30"/>
  <c r="X74" i="30"/>
  <c r="X75" i="30"/>
  <c r="X76" i="30"/>
  <c r="X77" i="30"/>
  <c r="X78" i="30"/>
  <c r="X80" i="30"/>
  <c r="X81" i="30"/>
  <c r="F7" i="27" s="1"/>
  <c r="X82" i="30"/>
  <c r="F8" i="27" s="1"/>
  <c r="X83" i="30"/>
  <c r="F9" i="27" s="1"/>
  <c r="X84" i="30"/>
  <c r="F10" i="27" s="1"/>
  <c r="X85" i="30"/>
  <c r="F11" i="27" s="1"/>
  <c r="X86" i="30"/>
  <c r="F12" i="27" s="1"/>
  <c r="X87" i="30"/>
  <c r="F13" i="27" s="1"/>
  <c r="X88" i="30"/>
  <c r="F14" i="27" s="1"/>
  <c r="X89" i="30"/>
  <c r="F15" i="27" s="1"/>
  <c r="X90" i="30"/>
  <c r="X91" i="30"/>
  <c r="F17" i="27" s="1"/>
  <c r="X92" i="30"/>
  <c r="F18" i="27" s="1"/>
  <c r="X93" i="30"/>
  <c r="F19" i="27" s="1"/>
  <c r="X94" i="30"/>
  <c r="F20" i="27" s="1"/>
  <c r="X95" i="30"/>
  <c r="F21" i="27" s="1"/>
  <c r="X96" i="30"/>
  <c r="F22" i="27" s="1"/>
  <c r="X97" i="30"/>
  <c r="X99" i="30"/>
  <c r="X100" i="30"/>
  <c r="G7" i="27" s="1"/>
  <c r="X101" i="30"/>
  <c r="G8" i="27" s="1"/>
  <c r="X102" i="30"/>
  <c r="G9" i="27" s="1"/>
  <c r="X103" i="30"/>
  <c r="G10" i="27" s="1"/>
  <c r="X104" i="30"/>
  <c r="G11" i="27" s="1"/>
  <c r="X105" i="30"/>
  <c r="G12" i="27" s="1"/>
  <c r="X106" i="30"/>
  <c r="G13" i="27" s="1"/>
  <c r="X107" i="30"/>
  <c r="G14" i="27" s="1"/>
  <c r="X108" i="30"/>
  <c r="G15" i="27" s="1"/>
  <c r="X109" i="30"/>
  <c r="X110" i="30"/>
  <c r="G17" i="27" s="1"/>
  <c r="X111" i="30"/>
  <c r="G18" i="27" s="1"/>
  <c r="X112" i="30"/>
  <c r="G19" i="27" s="1"/>
  <c r="X113" i="30"/>
  <c r="G20" i="27" s="1"/>
  <c r="X114" i="30"/>
  <c r="G21" i="27" s="1"/>
  <c r="X115" i="30"/>
  <c r="G22" i="27" s="1"/>
  <c r="X116" i="30"/>
  <c r="X118" i="30"/>
  <c r="X119" i="30"/>
  <c r="X120" i="30"/>
  <c r="X121" i="30"/>
  <c r="X122" i="30"/>
  <c r="X123" i="30"/>
  <c r="X124" i="30"/>
  <c r="X125" i="30"/>
  <c r="X126" i="30"/>
  <c r="X127" i="30"/>
  <c r="X128" i="30"/>
  <c r="X129" i="30"/>
  <c r="X130" i="30"/>
  <c r="X131" i="30"/>
  <c r="X132" i="30"/>
  <c r="X133" i="30"/>
  <c r="X134" i="30"/>
  <c r="X135" i="30"/>
  <c r="D8" i="27"/>
  <c r="G16" i="27" l="1"/>
  <c r="G6" i="27"/>
  <c r="G23" i="27" s="1"/>
  <c r="F16" i="27"/>
  <c r="H21" i="27"/>
  <c r="H20" i="27"/>
  <c r="H13" i="27"/>
  <c r="H12" i="27"/>
  <c r="F6" i="27"/>
  <c r="F23" i="27" s="1"/>
  <c r="D23" i="27"/>
  <c r="C16" i="27"/>
  <c r="E11" i="27"/>
  <c r="H11" i="27" s="1"/>
  <c r="E18" i="27"/>
  <c r="H18" i="27" s="1"/>
  <c r="C6" i="27"/>
  <c r="C23" i="27" s="1"/>
  <c r="E8" i="27"/>
  <c r="H8" i="27" s="1"/>
  <c r="E15" i="27"/>
  <c r="H15" i="27" s="1"/>
  <c r="E19" i="27"/>
  <c r="H19" i="27" s="1"/>
  <c r="E10" i="27"/>
  <c r="H10" i="27" s="1"/>
  <c r="E9" i="27"/>
  <c r="H9" i="27" s="1"/>
  <c r="E22" i="27"/>
  <c r="H22" i="27" s="1"/>
  <c r="E14" i="27"/>
  <c r="H14" i="27" s="1"/>
  <c r="B16" i="27"/>
  <c r="E17" i="27"/>
  <c r="B6" i="27"/>
  <c r="B23" i="27" s="1"/>
  <c r="E6" i="27" l="1"/>
  <c r="H17" i="27"/>
  <c r="H16" i="27" s="1"/>
  <c r="E23" i="27" l="1"/>
  <c r="H23" i="27"/>
</calcChain>
</file>

<file path=xl/sharedStrings.xml><?xml version="1.0" encoding="utf-8"?>
<sst xmlns="http://schemas.openxmlformats.org/spreadsheetml/2006/main" count="189" uniqueCount="48">
  <si>
    <t>合計</t>
  </si>
  <si>
    <t>区分</t>
  </si>
  <si>
    <t>（単位：円）</t>
  </si>
  <si>
    <t>物品</t>
  </si>
  <si>
    <t>インフラ資産</t>
  </si>
  <si>
    <t>　建設仮勘定</t>
  </si>
  <si>
    <t>　航空機</t>
  </si>
  <si>
    <t>　浮標等</t>
  </si>
  <si>
    <t>　船舶</t>
  </si>
  <si>
    <t>　工作物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</si>
  <si>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</si>
  <si>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</si>
  <si>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</si>
  <si>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</si>
  <si>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</si>
  <si>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</si>
  <si>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</si>
  <si>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</si>
  <si>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</si>
  <si>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</si>
  <si>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</si>
  <si>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</si>
  <si>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　その他</t>
  </si>
  <si>
    <t>【前年度末残高(A)】</t>
    <phoneticPr fontId="2"/>
  </si>
  <si>
    <t>【本年度増加額(B)】</t>
    <phoneticPr fontId="2"/>
  </si>
  <si>
    <t>【本年度減少額(C)】</t>
    <rPh sb="1" eb="4">
      <t>ホンネンド</t>
    </rPh>
    <rPh sb="4" eb="6">
      <t>ゲンショウ</t>
    </rPh>
    <rPh sb="6" eb="7">
      <t>ガク</t>
    </rPh>
    <phoneticPr fontId="2"/>
  </si>
  <si>
    <t>【本年度末残高(A)+(B)-(C)：(D)】</t>
    <rPh sb="1" eb="2">
      <t>ホン</t>
    </rPh>
    <rPh sb="2" eb="5">
      <t>ネンドマツ</t>
    </rPh>
    <rPh sb="5" eb="7">
      <t>ザンダカ</t>
    </rPh>
    <phoneticPr fontId="2"/>
  </si>
  <si>
    <t>【本年度末減価償却累計額(E)】</t>
    <rPh sb="1" eb="2">
      <t>ホン</t>
    </rPh>
    <rPh sb="2" eb="5">
      <t>ネンドマツ</t>
    </rPh>
    <rPh sb="5" eb="7">
      <t>ゲンカ</t>
    </rPh>
    <rPh sb="7" eb="12">
      <t>ショウキャクルイケイガク</t>
    </rPh>
    <phoneticPr fontId="2"/>
  </si>
  <si>
    <t>【本年度減価償却額(F)】</t>
    <phoneticPr fontId="2"/>
  </si>
  <si>
    <t>【差引本年度末残高(D)-(E)：(G)】</t>
    <rPh sb="1" eb="3">
      <t>サシヒキ</t>
    </rPh>
    <rPh sb="3" eb="4">
      <t>ホン</t>
    </rPh>
    <rPh sb="4" eb="7">
      <t>ネンドマツ</t>
    </rPh>
    <rPh sb="7" eb="9">
      <t>ザンダカ</t>
    </rPh>
    <phoneticPr fontId="2"/>
  </si>
  <si>
    <t>団体名</t>
    <rPh sb="0" eb="2">
      <t>ダンタイ</t>
    </rPh>
    <rPh sb="2" eb="3">
      <t>メイ</t>
    </rPh>
    <phoneticPr fontId="2"/>
  </si>
  <si>
    <t>連結割合</t>
    <rPh sb="0" eb="2">
      <t>レンケツ</t>
    </rPh>
    <rPh sb="2" eb="4">
      <t>ワリアイ</t>
    </rPh>
    <phoneticPr fontId="2"/>
  </si>
  <si>
    <t>柳泉園組合</t>
  </si>
  <si>
    <t>東京都市町村職員退職手当組合</t>
  </si>
  <si>
    <t>東京都市町村議会議員公務災害補償等組合</t>
  </si>
  <si>
    <t>東京たま広域資源循環組合</t>
  </si>
  <si>
    <t>東京市町村総合事務組合</t>
  </si>
  <si>
    <t>多摩六都科学館組合</t>
  </si>
  <si>
    <t>昭和病院企業団</t>
  </si>
  <si>
    <t>東京都後期高齢者医療広域連合</t>
  </si>
  <si>
    <t>清瀬都市開発株式会社</t>
  </si>
  <si>
    <t>清瀬市土地開発公社</t>
  </si>
  <si>
    <t>按分後</t>
    <rPh sb="0" eb="2">
      <t>アンブン</t>
    </rPh>
    <rPh sb="2" eb="3">
      <t>ゴ</t>
    </rPh>
    <phoneticPr fontId="2"/>
  </si>
  <si>
    <t>全体会計</t>
    <rPh sb="0" eb="2">
      <t>ゼンタイ</t>
    </rPh>
    <rPh sb="2" eb="4">
      <t>カイケイ</t>
    </rPh>
    <phoneticPr fontId="2"/>
  </si>
  <si>
    <t>連結会計（合算）</t>
    <rPh sb="0" eb="2">
      <t>レンケツ</t>
    </rPh>
    <rPh sb="2" eb="4">
      <t>カイケイ</t>
    </rPh>
    <rPh sb="5" eb="7">
      <t>ガッサン</t>
    </rPh>
    <phoneticPr fontId="2"/>
  </si>
  <si>
    <t>調整額</t>
    <rPh sb="0" eb="2">
      <t>チョウセイ</t>
    </rPh>
    <rPh sb="2" eb="3">
      <t>ガク</t>
    </rPh>
    <phoneticPr fontId="2"/>
  </si>
  <si>
    <t>年度：令和３年度</t>
  </si>
  <si>
    <t>自治体名：清瀬市　連結会計</t>
    <rPh sb="9" eb="11">
      <t>レンケツ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</si>
</sst>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 * #,##0_ ;[Red]_ * \-#,##0_ ;_ * &quot;-&quot;_ ;_ @_ "/>
    <numFmt numFmtId="177" formatCode="0.0000%"/>
    <numFmt numFmtId="178" formatCode="0.0000E+0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38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176" fontId="9" fillId="3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9" fillId="3" borderId="17" xfId="0" applyNumberFormat="1" applyFont="1" applyFill="1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77" fontId="0" fillId="0" borderId="11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6" fontId="0" fillId="3" borderId="14" xfId="0" applyNumberFormat="1" applyFill="1" applyBorder="1" applyAlignment="1">
      <alignment vertical="center"/>
    </xf>
    <xf numFmtId="176" fontId="0" fillId="3" borderId="15" xfId="0" applyNumberFormat="1" applyFill="1" applyBorder="1" applyAlignment="1">
      <alignment vertical="center"/>
    </xf>
    <xf numFmtId="176" fontId="0" fillId="3" borderId="16" xfId="0" applyNumberFormat="1" applyFill="1" applyBorder="1" applyAlignment="1">
      <alignment vertical="center"/>
    </xf>
    <xf numFmtId="176" fontId="0" fillId="3" borderId="9" xfId="0" applyNumberFormat="1" applyFill="1" applyBorder="1" applyAlignment="1">
      <alignment vertical="center"/>
    </xf>
    <xf numFmtId="176" fontId="0" fillId="3" borderId="2" xfId="0" applyNumberFormat="1" applyFill="1" applyBorder="1" applyAlignment="1">
      <alignment vertical="center"/>
    </xf>
    <xf numFmtId="176" fontId="0" fillId="3" borderId="10" xfId="0" applyNumberFormat="1" applyFill="1" applyBorder="1" applyAlignment="1">
      <alignment vertic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FF99"/>
      <color rgb="FFFFFFCC"/>
      <color rgb="FFFFCC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K23"/>
  <sheetViews>
    <sheetView tabSelected="1" view="pageBreakPreview" zoomScale="130" zoomScaleNormal="130" zoomScaleSheetLayoutView="130" workbookViewId="0">
      <pane ySplit="5" topLeftCell="A6" activePane="bottomLeft" state="frozen"/>
      <selection pane="bottomLeft" sqref="A1:H1"/>
    </sheetView>
  </sheetViews>
  <sheetFormatPr defaultColWidth="9.875" defaultRowHeight="11.25" x14ac:dyDescent="0.15"/>
  <cols>
    <col min="1" max="1" width="15.125" style="1" customWidth="1"/>
    <col min="2" max="8" width="17.25" style="1" customWidth="1"/>
    <col min="9" max="9" width="9.875" style="1"/>
    <col min="10" max="11" width="0" style="1" hidden="1" customWidth="1"/>
    <col min="12" max="16384" width="9.875" style="1"/>
  </cols>
  <sheetData>
    <row r="1" spans="1:11" ht="21" x14ac:dyDescent="0.15">
      <c r="A1" s="36" t="s">
        <v>21</v>
      </c>
      <c r="B1" s="36"/>
      <c r="C1" s="36"/>
      <c r="D1" s="36"/>
      <c r="E1" s="36"/>
      <c r="F1" s="36"/>
      <c r="G1" s="36"/>
      <c r="H1" s="36"/>
    </row>
    <row r="2" spans="1:11" ht="13.5" x14ac:dyDescent="0.15">
      <c r="A2" s="2" t="s">
        <v>47</v>
      </c>
      <c r="B2" s="2"/>
      <c r="C2" s="2"/>
      <c r="D2" s="2"/>
      <c r="E2" s="2"/>
      <c r="F2" s="2"/>
      <c r="G2" s="2"/>
      <c r="H2" s="3"/>
    </row>
    <row r="3" spans="1:11" ht="13.5" x14ac:dyDescent="0.15">
      <c r="A3" s="2" t="s">
        <v>46</v>
      </c>
      <c r="B3" s="2"/>
      <c r="C3" s="2"/>
      <c r="D3" s="2"/>
      <c r="E3" s="2"/>
      <c r="F3" s="2"/>
      <c r="G3" s="2"/>
      <c r="H3" s="2"/>
    </row>
    <row r="4" spans="1:11" ht="13.5" x14ac:dyDescent="0.15">
      <c r="A4" s="2"/>
      <c r="B4" s="2"/>
      <c r="C4" s="2"/>
      <c r="D4" s="2"/>
      <c r="E4" s="2"/>
      <c r="F4" s="2"/>
      <c r="G4" s="2"/>
      <c r="H4" s="3" t="s">
        <v>2</v>
      </c>
    </row>
    <row r="5" spans="1:11" ht="33.75" x14ac:dyDescent="0.15">
      <c r="A5" s="5" t="s">
        <v>1</v>
      </c>
      <c r="B5" s="6" t="s">
        <v>20</v>
      </c>
      <c r="C5" s="6" t="s">
        <v>19</v>
      </c>
      <c r="D5" s="6" t="s">
        <v>18</v>
      </c>
      <c r="E5" s="6" t="s">
        <v>17</v>
      </c>
      <c r="F5" s="6" t="s">
        <v>16</v>
      </c>
      <c r="G5" s="6" t="s">
        <v>15</v>
      </c>
      <c r="H5" s="6" t="s">
        <v>14</v>
      </c>
    </row>
    <row r="6" spans="1:11" x14ac:dyDescent="0.15">
      <c r="A6" s="4" t="s">
        <v>13</v>
      </c>
      <c r="B6" s="7">
        <f>SUM(B7:B15)</f>
        <v>92785467386</v>
      </c>
      <c r="C6" s="7">
        <f t="shared" ref="C6:G6" si="0">SUM(C7:C15)</f>
        <v>1467258022</v>
      </c>
      <c r="D6" s="7">
        <f t="shared" si="0"/>
        <v>2899648050</v>
      </c>
      <c r="E6" s="7">
        <f t="shared" si="0"/>
        <v>91353077358</v>
      </c>
      <c r="F6" s="7">
        <f t="shared" si="0"/>
        <v>25238709534</v>
      </c>
      <c r="G6" s="7">
        <f t="shared" si="0"/>
        <v>1146015426</v>
      </c>
      <c r="H6" s="7">
        <f>SUM(H7:H15)</f>
        <v>66114367824</v>
      </c>
      <c r="J6" s="35" t="s">
        <v>45</v>
      </c>
    </row>
    <row r="7" spans="1:11" x14ac:dyDescent="0.15">
      <c r="A7" s="4" t="s">
        <v>12</v>
      </c>
      <c r="B7" s="7">
        <f>連結団体!X5</f>
        <v>42602210428</v>
      </c>
      <c r="C7" s="7">
        <f>連結団体!X24+J7</f>
        <v>224324264</v>
      </c>
      <c r="D7" s="7">
        <f>連結団体!X43</f>
        <v>1749361576</v>
      </c>
      <c r="E7" s="7">
        <f>B7+C7-D7</f>
        <v>41077173116</v>
      </c>
      <c r="F7" s="7">
        <f>連結団体!X81</f>
        <v>0</v>
      </c>
      <c r="G7" s="7">
        <f>連結団体!X100</f>
        <v>0</v>
      </c>
      <c r="H7" s="7">
        <f>E7-F7</f>
        <v>41077173116</v>
      </c>
      <c r="J7" s="1">
        <v>2679</v>
      </c>
    </row>
    <row r="8" spans="1:11" x14ac:dyDescent="0.15">
      <c r="A8" s="4" t="s">
        <v>11</v>
      </c>
      <c r="B8" s="7">
        <f>連結団体!X6</f>
        <v>0</v>
      </c>
      <c r="C8" s="7">
        <f>連結団体!X25+J8</f>
        <v>0</v>
      </c>
      <c r="D8" s="7">
        <f>連結団体!X44</f>
        <v>0</v>
      </c>
      <c r="E8" s="7">
        <f t="shared" ref="E8:E22" si="1">B8+C8-D8</f>
        <v>0</v>
      </c>
      <c r="F8" s="7">
        <f>連結団体!X82</f>
        <v>0</v>
      </c>
      <c r="G8" s="7">
        <f>連結団体!X101</f>
        <v>0</v>
      </c>
      <c r="H8" s="7">
        <f t="shared" ref="H8:H22" si="2">E8-F8</f>
        <v>0</v>
      </c>
      <c r="J8" s="1">
        <v>0</v>
      </c>
    </row>
    <row r="9" spans="1:11" x14ac:dyDescent="0.15">
      <c r="A9" s="4" t="s">
        <v>10</v>
      </c>
      <c r="B9" s="7">
        <f>連結団体!X7</f>
        <v>43309298480</v>
      </c>
      <c r="C9" s="7">
        <f>連結団体!X26+J9</f>
        <v>831200617</v>
      </c>
      <c r="D9" s="7">
        <f>連結団体!X45</f>
        <v>1150286474</v>
      </c>
      <c r="E9" s="7">
        <f t="shared" si="1"/>
        <v>42990212623</v>
      </c>
      <c r="F9" s="7">
        <f>連結団体!X83+K9</f>
        <v>20475052039</v>
      </c>
      <c r="G9" s="7">
        <f>連結団体!X102</f>
        <v>998150201</v>
      </c>
      <c r="H9" s="7">
        <f t="shared" si="2"/>
        <v>22515160584</v>
      </c>
      <c r="J9" s="1">
        <v>839</v>
      </c>
      <c r="K9" s="1">
        <v>492</v>
      </c>
    </row>
    <row r="10" spans="1:11" x14ac:dyDescent="0.15">
      <c r="A10" s="4" t="s">
        <v>9</v>
      </c>
      <c r="B10" s="7">
        <f>連結団体!X8</f>
        <v>6785423615</v>
      </c>
      <c r="C10" s="7">
        <f>連結団体!X27+J10</f>
        <v>390403884</v>
      </c>
      <c r="D10" s="7">
        <f>連結団体!X46</f>
        <v>0</v>
      </c>
      <c r="E10" s="7">
        <f t="shared" si="1"/>
        <v>7175827499</v>
      </c>
      <c r="F10" s="7">
        <f>連結団体!X84+K10</f>
        <v>4763172012</v>
      </c>
      <c r="G10" s="7">
        <f>連結団体!X103</f>
        <v>147865225</v>
      </c>
      <c r="H10" s="7">
        <f t="shared" si="2"/>
        <v>2412655487</v>
      </c>
      <c r="J10" s="1">
        <v>6086</v>
      </c>
      <c r="K10" s="1">
        <v>3904</v>
      </c>
    </row>
    <row r="11" spans="1:11" x14ac:dyDescent="0.15">
      <c r="A11" s="4" t="s">
        <v>8</v>
      </c>
      <c r="B11" s="7">
        <f>連結団体!X9</f>
        <v>0</v>
      </c>
      <c r="C11" s="7">
        <f>連結団体!X28+J11</f>
        <v>0</v>
      </c>
      <c r="D11" s="7">
        <f>連結団体!X47</f>
        <v>0</v>
      </c>
      <c r="E11" s="7">
        <f t="shared" si="1"/>
        <v>0</v>
      </c>
      <c r="F11" s="7">
        <f>連結団体!X85+K11</f>
        <v>0</v>
      </c>
      <c r="G11" s="7">
        <f>連結団体!X104</f>
        <v>0</v>
      </c>
      <c r="H11" s="7">
        <f t="shared" si="2"/>
        <v>0</v>
      </c>
      <c r="J11" s="1">
        <v>0</v>
      </c>
      <c r="K11" s="1">
        <v>0</v>
      </c>
    </row>
    <row r="12" spans="1:11" x14ac:dyDescent="0.15">
      <c r="A12" s="4" t="s">
        <v>7</v>
      </c>
      <c r="B12" s="7">
        <f>連結団体!X10</f>
        <v>0</v>
      </c>
      <c r="C12" s="7">
        <f>連結団体!X29+J12</f>
        <v>0</v>
      </c>
      <c r="D12" s="7">
        <f>連結団体!X48</f>
        <v>0</v>
      </c>
      <c r="E12" s="7">
        <f t="shared" si="1"/>
        <v>0</v>
      </c>
      <c r="F12" s="7">
        <f>連結団体!X86+K12</f>
        <v>0</v>
      </c>
      <c r="G12" s="7">
        <f>連結団体!X105</f>
        <v>0</v>
      </c>
      <c r="H12" s="7">
        <f t="shared" si="2"/>
        <v>0</v>
      </c>
      <c r="J12" s="1">
        <v>0</v>
      </c>
      <c r="K12" s="1">
        <v>0</v>
      </c>
    </row>
    <row r="13" spans="1:11" x14ac:dyDescent="0.15">
      <c r="A13" s="4" t="s">
        <v>6</v>
      </c>
      <c r="B13" s="7">
        <f>連結団体!X11</f>
        <v>0</v>
      </c>
      <c r="C13" s="7">
        <f>連結団体!X30+J13</f>
        <v>0</v>
      </c>
      <c r="D13" s="7">
        <f>連結団体!X49</f>
        <v>0</v>
      </c>
      <c r="E13" s="7">
        <f t="shared" si="1"/>
        <v>0</v>
      </c>
      <c r="F13" s="7">
        <f>連結団体!X87+K13</f>
        <v>0</v>
      </c>
      <c r="G13" s="7">
        <f>連結団体!X106</f>
        <v>0</v>
      </c>
      <c r="H13" s="7">
        <f t="shared" si="2"/>
        <v>0</v>
      </c>
      <c r="J13" s="1">
        <v>0</v>
      </c>
      <c r="K13" s="1">
        <v>0</v>
      </c>
    </row>
    <row r="14" spans="1:11" x14ac:dyDescent="0.15">
      <c r="A14" s="4" t="s">
        <v>22</v>
      </c>
      <c r="B14" s="7">
        <f>連結団体!X12</f>
        <v>511035</v>
      </c>
      <c r="C14" s="7">
        <f>連結団体!X31+J14</f>
        <v>0</v>
      </c>
      <c r="D14" s="7">
        <f>連結団体!X50</f>
        <v>0</v>
      </c>
      <c r="E14" s="7">
        <f t="shared" si="1"/>
        <v>511035</v>
      </c>
      <c r="F14" s="7">
        <f>連結団体!X88+K14</f>
        <v>485483</v>
      </c>
      <c r="G14" s="7">
        <f>連結団体!X107</f>
        <v>0</v>
      </c>
      <c r="H14" s="7">
        <f t="shared" si="2"/>
        <v>25552</v>
      </c>
      <c r="J14" s="1">
        <v>0</v>
      </c>
      <c r="K14" s="1">
        <v>0</v>
      </c>
    </row>
    <row r="15" spans="1:11" x14ac:dyDescent="0.15">
      <c r="A15" s="4" t="s">
        <v>5</v>
      </c>
      <c r="B15" s="7">
        <f>連結団体!X13</f>
        <v>88023828</v>
      </c>
      <c r="C15" s="7">
        <f>連結団体!X32+J15</f>
        <v>21329257</v>
      </c>
      <c r="D15" s="7">
        <f>連結団体!X51</f>
        <v>0</v>
      </c>
      <c r="E15" s="7">
        <f t="shared" si="1"/>
        <v>109353085</v>
      </c>
      <c r="F15" s="7">
        <f>連結団体!X89</f>
        <v>0</v>
      </c>
      <c r="G15" s="7">
        <f>連結団体!X108</f>
        <v>0</v>
      </c>
      <c r="H15" s="7">
        <f t="shared" si="2"/>
        <v>109353085</v>
      </c>
      <c r="J15" s="1">
        <v>257</v>
      </c>
    </row>
    <row r="16" spans="1:11" x14ac:dyDescent="0.15">
      <c r="A16" s="4" t="s">
        <v>4</v>
      </c>
      <c r="B16" s="7">
        <f>SUM(B17:B21)</f>
        <v>72823767895</v>
      </c>
      <c r="C16" s="7">
        <f t="shared" ref="C16:H16" si="3">SUM(C17:C21)</f>
        <v>3230013610</v>
      </c>
      <c r="D16" s="7">
        <f>SUM(D17:D21)</f>
        <v>36060632</v>
      </c>
      <c r="E16" s="7">
        <f>SUM(E17:E21)</f>
        <v>76017720873</v>
      </c>
      <c r="F16" s="7">
        <f t="shared" si="3"/>
        <v>34093077519</v>
      </c>
      <c r="G16" s="7">
        <f t="shared" si="3"/>
        <v>1544276590</v>
      </c>
      <c r="H16" s="7">
        <f t="shared" si="3"/>
        <v>41924643354</v>
      </c>
    </row>
    <row r="17" spans="1:11" x14ac:dyDescent="0.15">
      <c r="A17" s="4" t="s">
        <v>12</v>
      </c>
      <c r="B17" s="7">
        <f>連結団体!X15</f>
        <v>7621372923</v>
      </c>
      <c r="C17" s="7">
        <f>連結団体!X34+J17</f>
        <v>2622114864</v>
      </c>
      <c r="D17" s="7">
        <f>連結団体!X53</f>
        <v>0</v>
      </c>
      <c r="E17" s="7">
        <f t="shared" si="1"/>
        <v>10243487787</v>
      </c>
      <c r="F17" s="7">
        <f>連結団体!X91</f>
        <v>0</v>
      </c>
      <c r="G17" s="7">
        <f>連結団体!X110</f>
        <v>0</v>
      </c>
      <c r="H17" s="7">
        <f t="shared" si="2"/>
        <v>10243487787</v>
      </c>
      <c r="J17" s="1">
        <v>1</v>
      </c>
    </row>
    <row r="18" spans="1:11" x14ac:dyDescent="0.15">
      <c r="A18" s="4" t="s">
        <v>10</v>
      </c>
      <c r="B18" s="7">
        <f>連結団体!X16</f>
        <v>226333446</v>
      </c>
      <c r="C18" s="7">
        <f>連結団体!X35+J18</f>
        <v>0</v>
      </c>
      <c r="D18" s="7">
        <f>連結団体!X54</f>
        <v>0</v>
      </c>
      <c r="E18" s="7">
        <f t="shared" si="1"/>
        <v>226333446</v>
      </c>
      <c r="F18" s="7">
        <f>連結団体!X92+K18</f>
        <v>147982925</v>
      </c>
      <c r="G18" s="7">
        <f>連結団体!X111</f>
        <v>6074927</v>
      </c>
      <c r="H18" s="7">
        <f t="shared" si="2"/>
        <v>78350521</v>
      </c>
      <c r="J18" s="1">
        <v>0</v>
      </c>
      <c r="K18" s="1">
        <v>0</v>
      </c>
    </row>
    <row r="19" spans="1:11" x14ac:dyDescent="0.15">
      <c r="A19" s="4" t="s">
        <v>9</v>
      </c>
      <c r="B19" s="7">
        <f>連結団体!X17</f>
        <v>64915640135</v>
      </c>
      <c r="C19" s="7">
        <f>連結団体!X36+J19</f>
        <v>311127640</v>
      </c>
      <c r="D19" s="7">
        <f>連結団体!X55</f>
        <v>1863834</v>
      </c>
      <c r="E19" s="7">
        <f t="shared" si="1"/>
        <v>65224903941</v>
      </c>
      <c r="F19" s="7">
        <f>連結団体!X93+K19</f>
        <v>33945094594</v>
      </c>
      <c r="G19" s="7">
        <f>連結団体!X112</f>
        <v>1538201663</v>
      </c>
      <c r="H19" s="7">
        <f t="shared" si="2"/>
        <v>31279809347</v>
      </c>
      <c r="J19" s="1">
        <v>141</v>
      </c>
      <c r="K19" s="1">
        <v>56</v>
      </c>
    </row>
    <row r="20" spans="1:11" x14ac:dyDescent="0.15">
      <c r="A20" s="4" t="s">
        <v>22</v>
      </c>
      <c r="B20" s="7">
        <f>連結団体!X18</f>
        <v>0</v>
      </c>
      <c r="C20" s="7">
        <f>連結団体!X37+J20</f>
        <v>0</v>
      </c>
      <c r="D20" s="7">
        <f>連結団体!X56</f>
        <v>0</v>
      </c>
      <c r="E20" s="7">
        <f t="shared" si="1"/>
        <v>0</v>
      </c>
      <c r="F20" s="7">
        <f>連結団体!X94+K20</f>
        <v>0</v>
      </c>
      <c r="G20" s="7">
        <f>連結団体!X113</f>
        <v>0</v>
      </c>
      <c r="H20" s="7">
        <f t="shared" si="2"/>
        <v>0</v>
      </c>
      <c r="J20" s="1">
        <v>0</v>
      </c>
      <c r="K20" s="1">
        <v>0</v>
      </c>
    </row>
    <row r="21" spans="1:11" x14ac:dyDescent="0.15">
      <c r="A21" s="4" t="s">
        <v>5</v>
      </c>
      <c r="B21" s="7">
        <f>連結団体!X19</f>
        <v>60421391</v>
      </c>
      <c r="C21" s="7">
        <f>連結団体!X38+J21</f>
        <v>296771106</v>
      </c>
      <c r="D21" s="7">
        <f>連結団体!X57</f>
        <v>34196798</v>
      </c>
      <c r="E21" s="7">
        <f t="shared" si="1"/>
        <v>322995699</v>
      </c>
      <c r="F21" s="7">
        <f>連結団体!X95</f>
        <v>0</v>
      </c>
      <c r="G21" s="7">
        <f>連結団体!X114</f>
        <v>0</v>
      </c>
      <c r="H21" s="7">
        <f t="shared" si="2"/>
        <v>322995699</v>
      </c>
      <c r="J21" s="1">
        <v>0</v>
      </c>
    </row>
    <row r="22" spans="1:11" x14ac:dyDescent="0.15">
      <c r="A22" s="4" t="s">
        <v>3</v>
      </c>
      <c r="B22" s="7">
        <f>連結団体!X20</f>
        <v>2916265135</v>
      </c>
      <c r="C22" s="7">
        <f>連結団体!X39+J22</f>
        <v>102508349</v>
      </c>
      <c r="D22" s="7">
        <f>連結団体!X58</f>
        <v>60486868</v>
      </c>
      <c r="E22" s="7">
        <f t="shared" si="1"/>
        <v>2958286616</v>
      </c>
      <c r="F22" s="7">
        <f>連結団体!X96+K22</f>
        <v>2175867293</v>
      </c>
      <c r="G22" s="7">
        <f>連結団体!X115</f>
        <v>83012059</v>
      </c>
      <c r="H22" s="7">
        <f t="shared" si="2"/>
        <v>782419323</v>
      </c>
      <c r="J22" s="1">
        <v>658</v>
      </c>
      <c r="K22" s="1">
        <v>507</v>
      </c>
    </row>
    <row r="23" spans="1:11" x14ac:dyDescent="0.15">
      <c r="A23" s="4" t="s">
        <v>0</v>
      </c>
      <c r="B23" s="7">
        <f>B6+B16+B22</f>
        <v>168525500416</v>
      </c>
      <c r="C23" s="7">
        <f t="shared" ref="C23:E23" si="4">C6+C16+C22</f>
        <v>4799779981</v>
      </c>
      <c r="D23" s="7">
        <f t="shared" si="4"/>
        <v>2996195550</v>
      </c>
      <c r="E23" s="7">
        <f t="shared" si="4"/>
        <v>170329084847</v>
      </c>
      <c r="F23" s="7">
        <f t="shared" ref="F23" si="5">F6+F16+F22</f>
        <v>61507654346</v>
      </c>
      <c r="G23" s="7">
        <f t="shared" ref="G23:H23" si="6">G6+G16+G22</f>
        <v>2773304075</v>
      </c>
      <c r="H23" s="7">
        <f t="shared" si="6"/>
        <v>108821430501</v>
      </c>
    </row>
  </sheetData>
  <mergeCells count="1">
    <mergeCell ref="A1:H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  <ignoredErrors>
    <ignoredError sqref="E16 H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zoomScale="50" zoomScaleNormal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3.5" x14ac:dyDescent="0.15"/>
  <cols>
    <col min="1" max="1" width="30.625" style="8" customWidth="1"/>
    <col min="2" max="11" width="20.625" style="8" customWidth="1"/>
    <col min="12" max="12" width="10.625" style="8" customWidth="1"/>
    <col min="13" max="24" width="20.625" style="8" customWidth="1"/>
    <col min="25" max="35" width="5.625" style="8" customWidth="1"/>
    <col min="36" max="16384" width="8.75" style="8"/>
  </cols>
  <sheetData>
    <row r="1" spans="1:24" x14ac:dyDescent="0.15">
      <c r="A1" s="10" t="s">
        <v>30</v>
      </c>
      <c r="B1" s="14" t="s">
        <v>32</v>
      </c>
      <c r="C1" s="15" t="s">
        <v>33</v>
      </c>
      <c r="D1" s="15" t="s">
        <v>34</v>
      </c>
      <c r="E1" s="15" t="s">
        <v>35</v>
      </c>
      <c r="F1" s="15" t="s">
        <v>36</v>
      </c>
      <c r="G1" s="15" t="s">
        <v>37</v>
      </c>
      <c r="H1" s="15" t="s">
        <v>38</v>
      </c>
      <c r="I1" s="15" t="s">
        <v>39</v>
      </c>
      <c r="J1" s="15" t="s">
        <v>40</v>
      </c>
      <c r="K1" s="16" t="s">
        <v>41</v>
      </c>
      <c r="L1" s="37" t="s">
        <v>42</v>
      </c>
      <c r="M1" s="14" t="s">
        <v>32</v>
      </c>
      <c r="N1" s="15" t="s">
        <v>33</v>
      </c>
      <c r="O1" s="15" t="s">
        <v>34</v>
      </c>
      <c r="P1" s="15" t="s">
        <v>35</v>
      </c>
      <c r="Q1" s="15" t="s">
        <v>36</v>
      </c>
      <c r="R1" s="15" t="s">
        <v>37</v>
      </c>
      <c r="S1" s="15" t="s">
        <v>38</v>
      </c>
      <c r="T1" s="15" t="s">
        <v>39</v>
      </c>
      <c r="U1" s="15" t="s">
        <v>40</v>
      </c>
      <c r="V1" s="15" t="s">
        <v>41</v>
      </c>
      <c r="W1" s="38" t="s">
        <v>43</v>
      </c>
      <c r="X1" s="40" t="s">
        <v>44</v>
      </c>
    </row>
    <row r="2" spans="1:24" x14ac:dyDescent="0.15">
      <c r="A2" s="23" t="s">
        <v>31</v>
      </c>
      <c r="B2" s="26"/>
      <c r="C2" s="27"/>
      <c r="D2" s="27"/>
      <c r="E2" s="27"/>
      <c r="F2" s="27"/>
      <c r="G2" s="27"/>
      <c r="H2" s="27"/>
      <c r="I2" s="27"/>
      <c r="J2" s="27"/>
      <c r="K2" s="28"/>
      <c r="L2" s="37"/>
      <c r="M2" s="24">
        <v>0.18636</v>
      </c>
      <c r="N2" s="25">
        <v>5.1389999999999998E-2</v>
      </c>
      <c r="O2" s="25">
        <v>4.0654000000000003E-2</v>
      </c>
      <c r="P2" s="25">
        <v>2.3043999999999999E-2</v>
      </c>
      <c r="Q2" s="25">
        <v>1</v>
      </c>
      <c r="R2" s="25">
        <v>0.12873200000000001</v>
      </c>
      <c r="S2" s="25">
        <v>5.9900000000000002E-2</v>
      </c>
      <c r="T2" s="25">
        <v>6.3E-3</v>
      </c>
      <c r="U2" s="25">
        <v>1</v>
      </c>
      <c r="V2" s="25">
        <v>1</v>
      </c>
      <c r="W2" s="39"/>
      <c r="X2" s="41"/>
    </row>
    <row r="3" spans="1:24" x14ac:dyDescent="0.15">
      <c r="A3" s="22" t="s">
        <v>23</v>
      </c>
      <c r="B3" s="29"/>
      <c r="C3" s="30"/>
      <c r="D3" s="30"/>
      <c r="E3" s="30"/>
      <c r="F3" s="30"/>
      <c r="G3" s="30"/>
      <c r="H3" s="30"/>
      <c r="I3" s="30"/>
      <c r="J3" s="30"/>
      <c r="K3" s="31"/>
      <c r="M3" s="29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4" x14ac:dyDescent="0.15">
      <c r="A4" s="12" t="s">
        <v>13</v>
      </c>
      <c r="B4" s="17">
        <v>28940978424</v>
      </c>
      <c r="C4" s="9">
        <v>0</v>
      </c>
      <c r="D4" s="9">
        <v>0</v>
      </c>
      <c r="E4" s="9">
        <v>78708383000</v>
      </c>
      <c r="F4" s="9">
        <v>162608158</v>
      </c>
      <c r="G4" s="9">
        <v>10342893789</v>
      </c>
      <c r="H4" s="9">
        <v>21888972683</v>
      </c>
      <c r="I4" s="9">
        <v>0</v>
      </c>
      <c r="J4" s="9">
        <f>SUM(J5:J13)</f>
        <v>3696852291</v>
      </c>
      <c r="K4" s="18">
        <v>0</v>
      </c>
      <c r="M4" s="17">
        <f>ROUND($M$2*B4,0)</f>
        <v>5393440739</v>
      </c>
      <c r="N4" s="9">
        <f>ROUND($N$2*C4,0)</f>
        <v>0</v>
      </c>
      <c r="O4" s="9">
        <f>ROUND($O$2*D4,0)</f>
        <v>0</v>
      </c>
      <c r="P4" s="9">
        <f>ROUND($P$2*E4,0)</f>
        <v>1813755978</v>
      </c>
      <c r="Q4" s="9">
        <f>ROUND($Q$2*F4,0)</f>
        <v>162608158</v>
      </c>
      <c r="R4" s="9">
        <f>ROUND($R$2*G4,0)</f>
        <v>1331461403</v>
      </c>
      <c r="S4" s="9">
        <f>ROUND($S$2*H4,0)</f>
        <v>1311149464</v>
      </c>
      <c r="T4" s="9">
        <f>ROUND($T$2*I4,0)</f>
        <v>0</v>
      </c>
      <c r="U4" s="9">
        <f>ROUND($U$2*J4,0)</f>
        <v>3696852291</v>
      </c>
      <c r="V4" s="9">
        <f>ROUND($V$2*K4,0)</f>
        <v>0</v>
      </c>
      <c r="W4" s="9">
        <v>77537460686</v>
      </c>
      <c r="X4" s="18">
        <f t="shared" ref="X4:X58" si="0">SUM(M4:W4)</f>
        <v>91246728719</v>
      </c>
    </row>
    <row r="5" spans="1:24" x14ac:dyDescent="0.15">
      <c r="A5" s="12" t="s">
        <v>12</v>
      </c>
      <c r="B5" s="17">
        <v>9347952678</v>
      </c>
      <c r="C5" s="9">
        <v>0</v>
      </c>
      <c r="D5" s="9">
        <v>0</v>
      </c>
      <c r="E5" s="9">
        <v>20119043000</v>
      </c>
      <c r="F5" s="9">
        <v>35212834</v>
      </c>
      <c r="G5" s="9">
        <v>5379603724</v>
      </c>
      <c r="H5" s="9">
        <v>741929209</v>
      </c>
      <c r="I5" s="9">
        <v>0</v>
      </c>
      <c r="J5" s="9">
        <v>2221495000</v>
      </c>
      <c r="K5" s="18">
        <v>1538738665</v>
      </c>
      <c r="M5" s="17">
        <f t="shared" ref="M5:M21" si="1">ROUND($M$2*B5,0)</f>
        <v>1742084461</v>
      </c>
      <c r="N5" s="9">
        <f t="shared" ref="N5:N21" si="2">ROUND($N$2*C5,0)</f>
        <v>0</v>
      </c>
      <c r="O5" s="9">
        <f t="shared" ref="O5:O21" si="3">ROUND($O$2*D5,0)</f>
        <v>0</v>
      </c>
      <c r="P5" s="9">
        <f t="shared" ref="P5:P21" si="4">ROUND($P$2*E5,0)</f>
        <v>463623227</v>
      </c>
      <c r="Q5" s="9">
        <f t="shared" ref="Q5:Q21" si="5">ROUND($Q$2*F5,0)</f>
        <v>35212834</v>
      </c>
      <c r="R5" s="9">
        <f t="shared" ref="R5:R21" si="6">ROUND($R$2*G5,0)</f>
        <v>692527147</v>
      </c>
      <c r="S5" s="9">
        <f t="shared" ref="S5:S21" si="7">ROUND($S$2*H5,0)</f>
        <v>44441560</v>
      </c>
      <c r="T5" s="9">
        <f t="shared" ref="T5:T21" si="8">ROUND($T$2*I5,0)</f>
        <v>0</v>
      </c>
      <c r="U5" s="9">
        <f t="shared" ref="U5:U21" si="9">ROUND($U$2*J5,0)</f>
        <v>2221495000</v>
      </c>
      <c r="V5" s="9">
        <f t="shared" ref="V5:V21" si="10">ROUND($V$2*K5,0)</f>
        <v>1538738665</v>
      </c>
      <c r="W5" s="9">
        <v>35864087534</v>
      </c>
      <c r="X5" s="18">
        <f t="shared" si="0"/>
        <v>42602210428</v>
      </c>
    </row>
    <row r="6" spans="1:24" x14ac:dyDescent="0.15">
      <c r="A6" s="12" t="s">
        <v>11</v>
      </c>
      <c r="B6" s="17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18">
        <v>0</v>
      </c>
      <c r="M6" s="17">
        <f t="shared" si="1"/>
        <v>0</v>
      </c>
      <c r="N6" s="9">
        <f t="shared" si="2"/>
        <v>0</v>
      </c>
      <c r="O6" s="9">
        <f t="shared" si="3"/>
        <v>0</v>
      </c>
      <c r="P6" s="9">
        <f t="shared" si="4"/>
        <v>0</v>
      </c>
      <c r="Q6" s="9">
        <f t="shared" si="5"/>
        <v>0</v>
      </c>
      <c r="R6" s="9">
        <f t="shared" si="6"/>
        <v>0</v>
      </c>
      <c r="S6" s="9">
        <f t="shared" si="7"/>
        <v>0</v>
      </c>
      <c r="T6" s="9">
        <f t="shared" si="8"/>
        <v>0</v>
      </c>
      <c r="U6" s="9">
        <f t="shared" si="9"/>
        <v>0</v>
      </c>
      <c r="V6" s="9">
        <f t="shared" si="10"/>
        <v>0</v>
      </c>
      <c r="W6" s="9">
        <v>0</v>
      </c>
      <c r="X6" s="18">
        <f t="shared" si="0"/>
        <v>0</v>
      </c>
    </row>
    <row r="7" spans="1:24" x14ac:dyDescent="0.15">
      <c r="A7" s="12" t="s">
        <v>10</v>
      </c>
      <c r="B7" s="17">
        <v>5311603214</v>
      </c>
      <c r="C7" s="9">
        <v>0</v>
      </c>
      <c r="D7" s="9">
        <v>0</v>
      </c>
      <c r="E7" s="9">
        <v>4882558000</v>
      </c>
      <c r="F7" s="9">
        <v>127395324</v>
      </c>
      <c r="G7" s="9">
        <v>4577787929</v>
      </c>
      <c r="H7" s="9">
        <v>19245661210</v>
      </c>
      <c r="I7" s="9">
        <v>0</v>
      </c>
      <c r="J7" s="9">
        <v>1473084833</v>
      </c>
      <c r="K7" s="18">
        <v>0</v>
      </c>
      <c r="M7" s="17">
        <f t="shared" si="1"/>
        <v>989870375</v>
      </c>
      <c r="N7" s="9">
        <f t="shared" si="2"/>
        <v>0</v>
      </c>
      <c r="O7" s="9">
        <f t="shared" si="3"/>
        <v>0</v>
      </c>
      <c r="P7" s="9">
        <f t="shared" si="4"/>
        <v>112513667</v>
      </c>
      <c r="Q7" s="9">
        <f t="shared" si="5"/>
        <v>127395324</v>
      </c>
      <c r="R7" s="9">
        <f t="shared" si="6"/>
        <v>589307796</v>
      </c>
      <c r="S7" s="9">
        <f t="shared" si="7"/>
        <v>1152815106</v>
      </c>
      <c r="T7" s="9">
        <f t="shared" si="8"/>
        <v>0</v>
      </c>
      <c r="U7" s="9">
        <f t="shared" si="9"/>
        <v>1473084833</v>
      </c>
      <c r="V7" s="9">
        <f t="shared" si="10"/>
        <v>0</v>
      </c>
      <c r="W7" s="9">
        <v>38864311379</v>
      </c>
      <c r="X7" s="18">
        <f t="shared" si="0"/>
        <v>43309298480</v>
      </c>
    </row>
    <row r="8" spans="1:24" x14ac:dyDescent="0.15">
      <c r="A8" s="12" t="s">
        <v>9</v>
      </c>
      <c r="B8" s="17">
        <v>14281422532</v>
      </c>
      <c r="C8" s="9">
        <v>0</v>
      </c>
      <c r="D8" s="9">
        <v>0</v>
      </c>
      <c r="E8" s="9">
        <v>51467903000</v>
      </c>
      <c r="F8" s="9">
        <v>0</v>
      </c>
      <c r="G8" s="9">
        <v>385502136</v>
      </c>
      <c r="H8" s="9">
        <v>1892850793</v>
      </c>
      <c r="I8" s="9">
        <v>0</v>
      </c>
      <c r="J8" s="9">
        <v>2272458</v>
      </c>
      <c r="K8" s="18">
        <v>0</v>
      </c>
      <c r="M8" s="17">
        <f t="shared" si="1"/>
        <v>2661485903</v>
      </c>
      <c r="N8" s="9">
        <f t="shared" si="2"/>
        <v>0</v>
      </c>
      <c r="O8" s="9">
        <f t="shared" si="3"/>
        <v>0</v>
      </c>
      <c r="P8" s="9">
        <f t="shared" si="4"/>
        <v>1186026357</v>
      </c>
      <c r="Q8" s="9">
        <f t="shared" si="5"/>
        <v>0</v>
      </c>
      <c r="R8" s="9">
        <f t="shared" si="6"/>
        <v>49626461</v>
      </c>
      <c r="S8" s="9">
        <f t="shared" si="7"/>
        <v>113381763</v>
      </c>
      <c r="T8" s="9">
        <f t="shared" si="8"/>
        <v>0</v>
      </c>
      <c r="U8" s="9">
        <f t="shared" si="9"/>
        <v>2272458</v>
      </c>
      <c r="V8" s="9">
        <f t="shared" si="10"/>
        <v>0</v>
      </c>
      <c r="W8" s="9">
        <v>2772630673</v>
      </c>
      <c r="X8" s="18">
        <f t="shared" si="0"/>
        <v>6785423615</v>
      </c>
    </row>
    <row r="9" spans="1:24" x14ac:dyDescent="0.15">
      <c r="A9" s="12" t="s">
        <v>8</v>
      </c>
      <c r="B9" s="17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8">
        <v>0</v>
      </c>
      <c r="M9" s="17">
        <f t="shared" si="1"/>
        <v>0</v>
      </c>
      <c r="N9" s="9">
        <f t="shared" si="2"/>
        <v>0</v>
      </c>
      <c r="O9" s="9">
        <f t="shared" si="3"/>
        <v>0</v>
      </c>
      <c r="P9" s="9">
        <f t="shared" si="4"/>
        <v>0</v>
      </c>
      <c r="Q9" s="9">
        <f t="shared" si="5"/>
        <v>0</v>
      </c>
      <c r="R9" s="9">
        <f t="shared" si="6"/>
        <v>0</v>
      </c>
      <c r="S9" s="9">
        <f t="shared" si="7"/>
        <v>0</v>
      </c>
      <c r="T9" s="9">
        <f t="shared" si="8"/>
        <v>0</v>
      </c>
      <c r="U9" s="9">
        <f t="shared" si="9"/>
        <v>0</v>
      </c>
      <c r="V9" s="9">
        <f t="shared" si="10"/>
        <v>0</v>
      </c>
      <c r="W9" s="9">
        <v>0</v>
      </c>
      <c r="X9" s="18">
        <f t="shared" si="0"/>
        <v>0</v>
      </c>
    </row>
    <row r="10" spans="1:24" x14ac:dyDescent="0.15">
      <c r="A10" s="12" t="s">
        <v>7</v>
      </c>
      <c r="B10" s="17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8">
        <v>0</v>
      </c>
      <c r="M10" s="17">
        <f t="shared" si="1"/>
        <v>0</v>
      </c>
      <c r="N10" s="9">
        <f t="shared" si="2"/>
        <v>0</v>
      </c>
      <c r="O10" s="9">
        <f t="shared" si="3"/>
        <v>0</v>
      </c>
      <c r="P10" s="9">
        <f t="shared" si="4"/>
        <v>0</v>
      </c>
      <c r="Q10" s="9">
        <f t="shared" si="5"/>
        <v>0</v>
      </c>
      <c r="R10" s="9">
        <f t="shared" si="6"/>
        <v>0</v>
      </c>
      <c r="S10" s="9">
        <f t="shared" si="7"/>
        <v>0</v>
      </c>
      <c r="T10" s="9">
        <f t="shared" si="8"/>
        <v>0</v>
      </c>
      <c r="U10" s="9">
        <f t="shared" si="9"/>
        <v>0</v>
      </c>
      <c r="V10" s="9">
        <f t="shared" si="10"/>
        <v>0</v>
      </c>
      <c r="W10" s="9">
        <v>0</v>
      </c>
      <c r="X10" s="18">
        <f t="shared" si="0"/>
        <v>0</v>
      </c>
    </row>
    <row r="11" spans="1:24" x14ac:dyDescent="0.15">
      <c r="A11" s="12" t="s">
        <v>6</v>
      </c>
      <c r="B11" s="17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8">
        <v>0</v>
      </c>
      <c r="M11" s="17">
        <f t="shared" si="1"/>
        <v>0</v>
      </c>
      <c r="N11" s="9">
        <f t="shared" si="2"/>
        <v>0</v>
      </c>
      <c r="O11" s="9">
        <f t="shared" si="3"/>
        <v>0</v>
      </c>
      <c r="P11" s="9">
        <f t="shared" si="4"/>
        <v>0</v>
      </c>
      <c r="Q11" s="9">
        <f t="shared" si="5"/>
        <v>0</v>
      </c>
      <c r="R11" s="9">
        <f t="shared" si="6"/>
        <v>0</v>
      </c>
      <c r="S11" s="9">
        <f t="shared" si="7"/>
        <v>0</v>
      </c>
      <c r="T11" s="9">
        <f t="shared" si="8"/>
        <v>0</v>
      </c>
      <c r="U11" s="9">
        <f t="shared" si="9"/>
        <v>0</v>
      </c>
      <c r="V11" s="9">
        <f t="shared" si="10"/>
        <v>0</v>
      </c>
      <c r="W11" s="9">
        <v>0</v>
      </c>
      <c r="X11" s="18">
        <f t="shared" si="0"/>
        <v>0</v>
      </c>
    </row>
    <row r="12" spans="1:24" x14ac:dyDescent="0.15">
      <c r="A12" s="12" t="s">
        <v>22</v>
      </c>
      <c r="B12" s="17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8531471</v>
      </c>
      <c r="I12" s="9">
        <v>0</v>
      </c>
      <c r="J12" s="9">
        <v>0</v>
      </c>
      <c r="K12" s="18">
        <v>0</v>
      </c>
      <c r="M12" s="17">
        <f t="shared" si="1"/>
        <v>0</v>
      </c>
      <c r="N12" s="9">
        <f t="shared" si="2"/>
        <v>0</v>
      </c>
      <c r="O12" s="9">
        <f t="shared" si="3"/>
        <v>0</v>
      </c>
      <c r="P12" s="9">
        <f t="shared" si="4"/>
        <v>0</v>
      </c>
      <c r="Q12" s="9">
        <f t="shared" si="5"/>
        <v>0</v>
      </c>
      <c r="R12" s="9">
        <f t="shared" si="6"/>
        <v>0</v>
      </c>
      <c r="S12" s="9">
        <f t="shared" si="7"/>
        <v>511035</v>
      </c>
      <c r="T12" s="9">
        <f t="shared" si="8"/>
        <v>0</v>
      </c>
      <c r="U12" s="9">
        <f t="shared" si="9"/>
        <v>0</v>
      </c>
      <c r="V12" s="9">
        <f t="shared" si="10"/>
        <v>0</v>
      </c>
      <c r="W12" s="9">
        <v>0</v>
      </c>
      <c r="X12" s="18">
        <f t="shared" si="0"/>
        <v>511035</v>
      </c>
    </row>
    <row r="13" spans="1:24" x14ac:dyDescent="0.15">
      <c r="A13" s="12" t="s">
        <v>5</v>
      </c>
      <c r="B13" s="17">
        <v>0</v>
      </c>
      <c r="C13" s="9">
        <v>0</v>
      </c>
      <c r="D13" s="9">
        <v>0</v>
      </c>
      <c r="E13" s="9">
        <v>2238879000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8">
        <v>0</v>
      </c>
      <c r="M13" s="17">
        <f t="shared" si="1"/>
        <v>0</v>
      </c>
      <c r="N13" s="9">
        <f t="shared" si="2"/>
        <v>0</v>
      </c>
      <c r="O13" s="9">
        <f t="shared" si="3"/>
        <v>0</v>
      </c>
      <c r="P13" s="9">
        <f t="shared" si="4"/>
        <v>51592728</v>
      </c>
      <c r="Q13" s="9">
        <f t="shared" si="5"/>
        <v>0</v>
      </c>
      <c r="R13" s="9">
        <f t="shared" si="6"/>
        <v>0</v>
      </c>
      <c r="S13" s="9">
        <f t="shared" si="7"/>
        <v>0</v>
      </c>
      <c r="T13" s="9">
        <f t="shared" si="8"/>
        <v>0</v>
      </c>
      <c r="U13" s="9">
        <f t="shared" si="9"/>
        <v>0</v>
      </c>
      <c r="V13" s="9">
        <f t="shared" si="10"/>
        <v>0</v>
      </c>
      <c r="W13" s="9">
        <v>36431100</v>
      </c>
      <c r="X13" s="18">
        <f t="shared" si="0"/>
        <v>88023828</v>
      </c>
    </row>
    <row r="14" spans="1:24" x14ac:dyDescent="0.15">
      <c r="A14" s="12" t="s">
        <v>4</v>
      </c>
      <c r="B14" s="17">
        <v>0</v>
      </c>
      <c r="C14" s="9">
        <v>0</v>
      </c>
      <c r="D14" s="9">
        <v>0</v>
      </c>
      <c r="E14" s="9">
        <v>1161272000</v>
      </c>
      <c r="F14" s="9">
        <v>0</v>
      </c>
      <c r="G14" s="9">
        <v>0</v>
      </c>
      <c r="H14" s="9">
        <v>0</v>
      </c>
      <c r="I14" s="9">
        <v>0</v>
      </c>
      <c r="J14" s="9">
        <f>SUM(J15:J19)</f>
        <v>0</v>
      </c>
      <c r="K14" s="18">
        <v>0</v>
      </c>
      <c r="M14" s="17">
        <f t="shared" si="1"/>
        <v>0</v>
      </c>
      <c r="N14" s="9">
        <f t="shared" si="2"/>
        <v>0</v>
      </c>
      <c r="O14" s="9">
        <f t="shared" si="3"/>
        <v>0</v>
      </c>
      <c r="P14" s="9">
        <f t="shared" si="4"/>
        <v>26760352</v>
      </c>
      <c r="Q14" s="9">
        <f t="shared" si="5"/>
        <v>0</v>
      </c>
      <c r="R14" s="9">
        <f t="shared" si="6"/>
        <v>0</v>
      </c>
      <c r="S14" s="9">
        <f t="shared" si="7"/>
        <v>0</v>
      </c>
      <c r="T14" s="9">
        <f t="shared" si="8"/>
        <v>0</v>
      </c>
      <c r="U14" s="9">
        <f t="shared" si="9"/>
        <v>0</v>
      </c>
      <c r="V14" s="9">
        <f t="shared" si="10"/>
        <v>0</v>
      </c>
      <c r="W14" s="9">
        <v>72797007543</v>
      </c>
      <c r="X14" s="18">
        <f t="shared" si="0"/>
        <v>72823767895</v>
      </c>
    </row>
    <row r="15" spans="1:24" x14ac:dyDescent="0.15">
      <c r="A15" s="12" t="s">
        <v>12</v>
      </c>
      <c r="B15" s="17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18">
        <v>0</v>
      </c>
      <c r="M15" s="17">
        <f t="shared" si="1"/>
        <v>0</v>
      </c>
      <c r="N15" s="9">
        <f t="shared" si="2"/>
        <v>0</v>
      </c>
      <c r="O15" s="9">
        <f t="shared" si="3"/>
        <v>0</v>
      </c>
      <c r="P15" s="9">
        <f t="shared" si="4"/>
        <v>0</v>
      </c>
      <c r="Q15" s="9">
        <f t="shared" si="5"/>
        <v>0</v>
      </c>
      <c r="R15" s="9">
        <f t="shared" si="6"/>
        <v>0</v>
      </c>
      <c r="S15" s="9">
        <f t="shared" si="7"/>
        <v>0</v>
      </c>
      <c r="T15" s="9">
        <f t="shared" si="8"/>
        <v>0</v>
      </c>
      <c r="U15" s="9">
        <f t="shared" si="9"/>
        <v>0</v>
      </c>
      <c r="V15" s="9">
        <f t="shared" si="10"/>
        <v>0</v>
      </c>
      <c r="W15" s="9">
        <v>7621372923</v>
      </c>
      <c r="X15" s="18">
        <f t="shared" si="0"/>
        <v>7621372923</v>
      </c>
    </row>
    <row r="16" spans="1:24" x14ac:dyDescent="0.15">
      <c r="A16" s="12" t="s">
        <v>10</v>
      </c>
      <c r="B16" s="17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18">
        <v>0</v>
      </c>
      <c r="M16" s="17">
        <f t="shared" si="1"/>
        <v>0</v>
      </c>
      <c r="N16" s="9">
        <f t="shared" si="2"/>
        <v>0</v>
      </c>
      <c r="O16" s="9">
        <f t="shared" si="3"/>
        <v>0</v>
      </c>
      <c r="P16" s="9">
        <f t="shared" si="4"/>
        <v>0</v>
      </c>
      <c r="Q16" s="9">
        <f t="shared" si="5"/>
        <v>0</v>
      </c>
      <c r="R16" s="9">
        <f t="shared" si="6"/>
        <v>0</v>
      </c>
      <c r="S16" s="9">
        <f t="shared" si="7"/>
        <v>0</v>
      </c>
      <c r="T16" s="9">
        <f t="shared" si="8"/>
        <v>0</v>
      </c>
      <c r="U16" s="9">
        <f t="shared" si="9"/>
        <v>0</v>
      </c>
      <c r="V16" s="9">
        <f t="shared" si="10"/>
        <v>0</v>
      </c>
      <c r="W16" s="9">
        <v>226333446</v>
      </c>
      <c r="X16" s="18">
        <f t="shared" si="0"/>
        <v>226333446</v>
      </c>
    </row>
    <row r="17" spans="1:24" x14ac:dyDescent="0.15">
      <c r="A17" s="12" t="s">
        <v>9</v>
      </c>
      <c r="B17" s="17">
        <v>0</v>
      </c>
      <c r="C17" s="9">
        <v>0</v>
      </c>
      <c r="D17" s="9">
        <v>0</v>
      </c>
      <c r="E17" s="9">
        <v>1161272000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8">
        <v>0</v>
      </c>
      <c r="M17" s="17">
        <f t="shared" si="1"/>
        <v>0</v>
      </c>
      <c r="N17" s="9">
        <f t="shared" si="2"/>
        <v>0</v>
      </c>
      <c r="O17" s="9">
        <f t="shared" si="3"/>
        <v>0</v>
      </c>
      <c r="P17" s="9">
        <f t="shared" si="4"/>
        <v>26760352</v>
      </c>
      <c r="Q17" s="9">
        <f t="shared" si="5"/>
        <v>0</v>
      </c>
      <c r="R17" s="9">
        <f t="shared" si="6"/>
        <v>0</v>
      </c>
      <c r="S17" s="9">
        <f t="shared" si="7"/>
        <v>0</v>
      </c>
      <c r="T17" s="9">
        <f t="shared" si="8"/>
        <v>0</v>
      </c>
      <c r="U17" s="9">
        <f t="shared" si="9"/>
        <v>0</v>
      </c>
      <c r="V17" s="9">
        <f t="shared" si="10"/>
        <v>0</v>
      </c>
      <c r="W17" s="9">
        <v>64888879783</v>
      </c>
      <c r="X17" s="18">
        <f t="shared" si="0"/>
        <v>64915640135</v>
      </c>
    </row>
    <row r="18" spans="1:24" x14ac:dyDescent="0.15">
      <c r="A18" s="12" t="s">
        <v>22</v>
      </c>
      <c r="B18" s="17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8">
        <v>0</v>
      </c>
      <c r="M18" s="17">
        <f t="shared" si="1"/>
        <v>0</v>
      </c>
      <c r="N18" s="9">
        <f t="shared" si="2"/>
        <v>0</v>
      </c>
      <c r="O18" s="9">
        <f t="shared" si="3"/>
        <v>0</v>
      </c>
      <c r="P18" s="9">
        <f t="shared" si="4"/>
        <v>0</v>
      </c>
      <c r="Q18" s="9">
        <f t="shared" si="5"/>
        <v>0</v>
      </c>
      <c r="R18" s="9">
        <f t="shared" si="6"/>
        <v>0</v>
      </c>
      <c r="S18" s="9">
        <f t="shared" si="7"/>
        <v>0</v>
      </c>
      <c r="T18" s="9">
        <f t="shared" si="8"/>
        <v>0</v>
      </c>
      <c r="U18" s="9">
        <f t="shared" si="9"/>
        <v>0</v>
      </c>
      <c r="V18" s="9">
        <f t="shared" si="10"/>
        <v>0</v>
      </c>
      <c r="W18" s="9">
        <v>0</v>
      </c>
      <c r="X18" s="18">
        <f t="shared" si="0"/>
        <v>0</v>
      </c>
    </row>
    <row r="19" spans="1:24" x14ac:dyDescent="0.15">
      <c r="A19" s="12" t="s">
        <v>5</v>
      </c>
      <c r="B19" s="17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18">
        <v>0</v>
      </c>
      <c r="M19" s="17">
        <f t="shared" si="1"/>
        <v>0</v>
      </c>
      <c r="N19" s="9">
        <f t="shared" si="2"/>
        <v>0</v>
      </c>
      <c r="O19" s="9">
        <f t="shared" si="3"/>
        <v>0</v>
      </c>
      <c r="P19" s="9">
        <f t="shared" si="4"/>
        <v>0</v>
      </c>
      <c r="Q19" s="9">
        <f t="shared" si="5"/>
        <v>0</v>
      </c>
      <c r="R19" s="9">
        <f t="shared" si="6"/>
        <v>0</v>
      </c>
      <c r="S19" s="9">
        <f t="shared" si="7"/>
        <v>0</v>
      </c>
      <c r="T19" s="9">
        <f t="shared" si="8"/>
        <v>0</v>
      </c>
      <c r="U19" s="9">
        <f t="shared" si="9"/>
        <v>0</v>
      </c>
      <c r="V19" s="9">
        <f t="shared" si="10"/>
        <v>0</v>
      </c>
      <c r="W19" s="9">
        <v>60421391</v>
      </c>
      <c r="X19" s="18">
        <f t="shared" si="0"/>
        <v>60421391</v>
      </c>
    </row>
    <row r="20" spans="1:24" x14ac:dyDescent="0.15">
      <c r="A20" s="12" t="s">
        <v>3</v>
      </c>
      <c r="B20" s="17">
        <v>26126450</v>
      </c>
      <c r="C20" s="9">
        <v>0</v>
      </c>
      <c r="D20" s="9">
        <v>0</v>
      </c>
      <c r="E20" s="9">
        <v>5227165000</v>
      </c>
      <c r="F20" s="9">
        <v>415915</v>
      </c>
      <c r="G20" s="9">
        <v>759173674</v>
      </c>
      <c r="H20" s="9">
        <v>8582136422</v>
      </c>
      <c r="I20" s="9">
        <v>5251848</v>
      </c>
      <c r="J20" s="9">
        <v>1362888</v>
      </c>
      <c r="K20" s="18">
        <v>0</v>
      </c>
      <c r="M20" s="17">
        <f t="shared" si="1"/>
        <v>4868925</v>
      </c>
      <c r="N20" s="9">
        <f t="shared" si="2"/>
        <v>0</v>
      </c>
      <c r="O20" s="9">
        <f t="shared" si="3"/>
        <v>0</v>
      </c>
      <c r="P20" s="9">
        <f t="shared" si="4"/>
        <v>120454790</v>
      </c>
      <c r="Q20" s="9">
        <f t="shared" si="5"/>
        <v>415915</v>
      </c>
      <c r="R20" s="9">
        <f t="shared" si="6"/>
        <v>97729945</v>
      </c>
      <c r="S20" s="9">
        <f t="shared" si="7"/>
        <v>514069972</v>
      </c>
      <c r="T20" s="9">
        <f t="shared" si="8"/>
        <v>33087</v>
      </c>
      <c r="U20" s="9">
        <f t="shared" si="9"/>
        <v>1362888</v>
      </c>
      <c r="V20" s="9">
        <f t="shared" si="10"/>
        <v>0</v>
      </c>
      <c r="W20" s="9">
        <v>2177329613</v>
      </c>
      <c r="X20" s="18">
        <f t="shared" si="0"/>
        <v>2916265135</v>
      </c>
    </row>
    <row r="21" spans="1:24" x14ac:dyDescent="0.15">
      <c r="A21" s="12" t="s">
        <v>0</v>
      </c>
      <c r="B21" s="17">
        <v>28967104874</v>
      </c>
      <c r="C21" s="9">
        <v>0</v>
      </c>
      <c r="D21" s="9">
        <v>0</v>
      </c>
      <c r="E21" s="9">
        <v>85096821000</v>
      </c>
      <c r="F21" s="9">
        <v>163024073</v>
      </c>
      <c r="G21" s="9">
        <v>11102067463</v>
      </c>
      <c r="H21" s="9">
        <v>30471109105</v>
      </c>
      <c r="I21" s="9">
        <v>5251848</v>
      </c>
      <c r="J21" s="9">
        <f>J4+J14+J20</f>
        <v>3698215179</v>
      </c>
      <c r="K21" s="18">
        <v>1538738665</v>
      </c>
      <c r="M21" s="17">
        <f t="shared" si="1"/>
        <v>5398309664</v>
      </c>
      <c r="N21" s="9">
        <f t="shared" si="2"/>
        <v>0</v>
      </c>
      <c r="O21" s="9">
        <f t="shared" si="3"/>
        <v>0</v>
      </c>
      <c r="P21" s="9">
        <f t="shared" si="4"/>
        <v>1960971143</v>
      </c>
      <c r="Q21" s="9">
        <f t="shared" si="5"/>
        <v>163024073</v>
      </c>
      <c r="R21" s="9">
        <f t="shared" si="6"/>
        <v>1429191349</v>
      </c>
      <c r="S21" s="9">
        <f t="shared" si="7"/>
        <v>1825219435</v>
      </c>
      <c r="T21" s="9">
        <f t="shared" si="8"/>
        <v>33087</v>
      </c>
      <c r="U21" s="9">
        <f t="shared" si="9"/>
        <v>3698215179</v>
      </c>
      <c r="V21" s="9">
        <f t="shared" si="10"/>
        <v>1538738665</v>
      </c>
      <c r="W21" s="9">
        <v>152511797842</v>
      </c>
      <c r="X21" s="18">
        <f t="shared" si="0"/>
        <v>168525500437</v>
      </c>
    </row>
    <row r="22" spans="1:24" x14ac:dyDescent="0.15">
      <c r="A22" s="11" t="s">
        <v>24</v>
      </c>
      <c r="B22" s="32"/>
      <c r="C22" s="33"/>
      <c r="D22" s="33"/>
      <c r="E22" s="33"/>
      <c r="F22" s="33"/>
      <c r="G22" s="33"/>
      <c r="H22" s="33"/>
      <c r="I22" s="33"/>
      <c r="J22" s="33"/>
      <c r="K22" s="34"/>
      <c r="M22" s="32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1:24" x14ac:dyDescent="0.15">
      <c r="A23" s="12" t="s">
        <v>13</v>
      </c>
      <c r="B23" s="17">
        <v>277275900</v>
      </c>
      <c r="C23" s="9">
        <v>0</v>
      </c>
      <c r="D23" s="9">
        <v>0</v>
      </c>
      <c r="E23" s="9">
        <v>0</v>
      </c>
      <c r="F23" s="9">
        <v>425767</v>
      </c>
      <c r="G23" s="9">
        <v>2310000</v>
      </c>
      <c r="H23" s="9">
        <v>0</v>
      </c>
      <c r="I23" s="9">
        <v>0</v>
      </c>
      <c r="J23" s="9">
        <v>0</v>
      </c>
      <c r="K23" s="18">
        <v>0</v>
      </c>
      <c r="M23" s="17">
        <f>ROUND($M$2*B23,0)</f>
        <v>51673137</v>
      </c>
      <c r="N23" s="9">
        <f>ROUND($N$2*C23,0)</f>
        <v>0</v>
      </c>
      <c r="O23" s="9">
        <f>ROUND($O$2*D23,0)</f>
        <v>0</v>
      </c>
      <c r="P23" s="9">
        <f>ROUND($P$2*E23,0)</f>
        <v>0</v>
      </c>
      <c r="Q23" s="9">
        <f>ROUND($Q$2*F23,0)</f>
        <v>425767</v>
      </c>
      <c r="R23" s="9">
        <f>ROUND($R$2*G23,0)</f>
        <v>297371</v>
      </c>
      <c r="S23" s="9">
        <f>ROUND($S$2*H23,0)</f>
        <v>0</v>
      </c>
      <c r="T23" s="9">
        <f>ROUND($T$2*I23,0)</f>
        <v>0</v>
      </c>
      <c r="U23" s="9">
        <f>ROUND($U$2*J23,0)</f>
        <v>0</v>
      </c>
      <c r="V23" s="9">
        <f>ROUND($V$2*K23,0)</f>
        <v>0</v>
      </c>
      <c r="W23" s="9">
        <v>1414851886</v>
      </c>
      <c r="X23" s="18">
        <f t="shared" si="0"/>
        <v>1467248161</v>
      </c>
    </row>
    <row r="24" spans="1:24" x14ac:dyDescent="0.15">
      <c r="A24" s="12" t="s">
        <v>12</v>
      </c>
      <c r="B24" s="17">
        <v>0</v>
      </c>
      <c r="C24" s="9">
        <v>0</v>
      </c>
      <c r="D24" s="9">
        <v>0</v>
      </c>
      <c r="E24" s="9">
        <v>0</v>
      </c>
      <c r="F24" s="9">
        <v>92200</v>
      </c>
      <c r="G24" s="9">
        <v>0</v>
      </c>
      <c r="H24" s="9">
        <v>0</v>
      </c>
      <c r="I24" s="9">
        <v>0</v>
      </c>
      <c r="J24" s="9">
        <v>0</v>
      </c>
      <c r="K24" s="18">
        <v>0</v>
      </c>
      <c r="M24" s="17">
        <f t="shared" ref="M24:M40" si="11">ROUND($M$2*B24,0)</f>
        <v>0</v>
      </c>
      <c r="N24" s="9">
        <f t="shared" ref="N24:N40" si="12">ROUND($N$2*C24,0)</f>
        <v>0</v>
      </c>
      <c r="O24" s="9">
        <f t="shared" ref="O24:O40" si="13">ROUND($O$2*D24,0)</f>
        <v>0</v>
      </c>
      <c r="P24" s="9">
        <f t="shared" ref="P24:P40" si="14">ROUND($P$2*E24,0)</f>
        <v>0</v>
      </c>
      <c r="Q24" s="9">
        <f t="shared" ref="Q24:Q40" si="15">ROUND($Q$2*F24,0)</f>
        <v>92200</v>
      </c>
      <c r="R24" s="9">
        <f t="shared" ref="R24:R40" si="16">ROUND($R$2*G24,0)</f>
        <v>0</v>
      </c>
      <c r="S24" s="9">
        <f t="shared" ref="S24:S40" si="17">ROUND($S$2*H24,0)</f>
        <v>0</v>
      </c>
      <c r="T24" s="9">
        <f t="shared" ref="T24:T40" si="18">ROUND($T$2*I24,0)</f>
        <v>0</v>
      </c>
      <c r="U24" s="9">
        <f t="shared" ref="U24:U40" si="19">ROUND($U$2*J24,0)</f>
        <v>0</v>
      </c>
      <c r="V24" s="9">
        <f t="shared" ref="V24:V40" si="20">ROUND($V$2*K24,0)</f>
        <v>0</v>
      </c>
      <c r="W24" s="9">
        <v>224229385</v>
      </c>
      <c r="X24" s="18">
        <f t="shared" si="0"/>
        <v>224321585</v>
      </c>
    </row>
    <row r="25" spans="1:24" x14ac:dyDescent="0.15">
      <c r="A25" s="12" t="s">
        <v>11</v>
      </c>
      <c r="B25" s="17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8">
        <v>0</v>
      </c>
      <c r="M25" s="17">
        <f t="shared" si="11"/>
        <v>0</v>
      </c>
      <c r="N25" s="9">
        <f t="shared" si="12"/>
        <v>0</v>
      </c>
      <c r="O25" s="9">
        <f t="shared" si="13"/>
        <v>0</v>
      </c>
      <c r="P25" s="9">
        <f t="shared" si="14"/>
        <v>0</v>
      </c>
      <c r="Q25" s="9">
        <f t="shared" si="15"/>
        <v>0</v>
      </c>
      <c r="R25" s="9">
        <f t="shared" si="16"/>
        <v>0</v>
      </c>
      <c r="S25" s="9">
        <f t="shared" si="17"/>
        <v>0</v>
      </c>
      <c r="T25" s="9">
        <f t="shared" si="18"/>
        <v>0</v>
      </c>
      <c r="U25" s="9">
        <f t="shared" si="19"/>
        <v>0</v>
      </c>
      <c r="V25" s="9">
        <f t="shared" si="20"/>
        <v>0</v>
      </c>
      <c r="W25" s="9">
        <v>0</v>
      </c>
      <c r="X25" s="18">
        <f t="shared" si="0"/>
        <v>0</v>
      </c>
    </row>
    <row r="26" spans="1:24" x14ac:dyDescent="0.15">
      <c r="A26" s="12" t="s">
        <v>10</v>
      </c>
      <c r="B26" s="17">
        <v>0</v>
      </c>
      <c r="C26" s="9">
        <v>0</v>
      </c>
      <c r="D26" s="9">
        <v>0</v>
      </c>
      <c r="E26" s="9">
        <v>0</v>
      </c>
      <c r="F26" s="9">
        <v>333567</v>
      </c>
      <c r="G26" s="9">
        <v>2310000</v>
      </c>
      <c r="H26" s="9">
        <v>0</v>
      </c>
      <c r="I26" s="9">
        <v>0</v>
      </c>
      <c r="J26" s="9">
        <v>0</v>
      </c>
      <c r="K26" s="18">
        <v>0</v>
      </c>
      <c r="M26" s="17">
        <f t="shared" si="11"/>
        <v>0</v>
      </c>
      <c r="N26" s="9">
        <f t="shared" si="12"/>
        <v>0</v>
      </c>
      <c r="O26" s="9">
        <f t="shared" si="13"/>
        <v>0</v>
      </c>
      <c r="P26" s="9">
        <f t="shared" si="14"/>
        <v>0</v>
      </c>
      <c r="Q26" s="9">
        <f t="shared" si="15"/>
        <v>333567</v>
      </c>
      <c r="R26" s="9">
        <f t="shared" si="16"/>
        <v>297371</v>
      </c>
      <c r="S26" s="9">
        <f t="shared" si="17"/>
        <v>0</v>
      </c>
      <c r="T26" s="9">
        <f t="shared" si="18"/>
        <v>0</v>
      </c>
      <c r="U26" s="9">
        <f t="shared" si="19"/>
        <v>0</v>
      </c>
      <c r="V26" s="9">
        <f t="shared" si="20"/>
        <v>0</v>
      </c>
      <c r="W26" s="9">
        <v>830568840</v>
      </c>
      <c r="X26" s="18">
        <f t="shared" si="0"/>
        <v>831199778</v>
      </c>
    </row>
    <row r="27" spans="1:24" x14ac:dyDescent="0.15">
      <c r="A27" s="12" t="s">
        <v>9</v>
      </c>
      <c r="B27" s="17">
        <v>277275900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8">
        <v>0</v>
      </c>
      <c r="M27" s="17">
        <f t="shared" si="11"/>
        <v>51673137</v>
      </c>
      <c r="N27" s="9">
        <f t="shared" si="12"/>
        <v>0</v>
      </c>
      <c r="O27" s="9">
        <f t="shared" si="13"/>
        <v>0</v>
      </c>
      <c r="P27" s="9">
        <f t="shared" si="14"/>
        <v>0</v>
      </c>
      <c r="Q27" s="9">
        <f t="shared" si="15"/>
        <v>0</v>
      </c>
      <c r="R27" s="9">
        <f t="shared" si="16"/>
        <v>0</v>
      </c>
      <c r="S27" s="9">
        <f t="shared" si="17"/>
        <v>0</v>
      </c>
      <c r="T27" s="9">
        <f t="shared" si="18"/>
        <v>0</v>
      </c>
      <c r="U27" s="9">
        <f t="shared" si="19"/>
        <v>0</v>
      </c>
      <c r="V27" s="9">
        <f t="shared" si="20"/>
        <v>0</v>
      </c>
      <c r="W27" s="9">
        <v>338724661</v>
      </c>
      <c r="X27" s="18">
        <f t="shared" si="0"/>
        <v>390397798</v>
      </c>
    </row>
    <row r="28" spans="1:24" x14ac:dyDescent="0.15">
      <c r="A28" s="12" t="s">
        <v>8</v>
      </c>
      <c r="B28" s="17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8">
        <v>0</v>
      </c>
      <c r="M28" s="17">
        <f t="shared" si="11"/>
        <v>0</v>
      </c>
      <c r="N28" s="9">
        <f t="shared" si="12"/>
        <v>0</v>
      </c>
      <c r="O28" s="9">
        <f t="shared" si="13"/>
        <v>0</v>
      </c>
      <c r="P28" s="9">
        <f t="shared" si="14"/>
        <v>0</v>
      </c>
      <c r="Q28" s="9">
        <f t="shared" si="15"/>
        <v>0</v>
      </c>
      <c r="R28" s="9">
        <f t="shared" si="16"/>
        <v>0</v>
      </c>
      <c r="S28" s="9">
        <f t="shared" si="17"/>
        <v>0</v>
      </c>
      <c r="T28" s="9">
        <f t="shared" si="18"/>
        <v>0</v>
      </c>
      <c r="U28" s="9">
        <f t="shared" si="19"/>
        <v>0</v>
      </c>
      <c r="V28" s="9">
        <f t="shared" si="20"/>
        <v>0</v>
      </c>
      <c r="W28" s="9">
        <v>0</v>
      </c>
      <c r="X28" s="18">
        <f t="shared" si="0"/>
        <v>0</v>
      </c>
    </row>
    <row r="29" spans="1:24" x14ac:dyDescent="0.15">
      <c r="A29" s="12" t="s">
        <v>7</v>
      </c>
      <c r="B29" s="17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18">
        <v>0</v>
      </c>
      <c r="M29" s="17">
        <f t="shared" si="11"/>
        <v>0</v>
      </c>
      <c r="N29" s="9">
        <f t="shared" si="12"/>
        <v>0</v>
      </c>
      <c r="O29" s="9">
        <f t="shared" si="13"/>
        <v>0</v>
      </c>
      <c r="P29" s="9">
        <f t="shared" si="14"/>
        <v>0</v>
      </c>
      <c r="Q29" s="9">
        <f t="shared" si="15"/>
        <v>0</v>
      </c>
      <c r="R29" s="9">
        <f t="shared" si="16"/>
        <v>0</v>
      </c>
      <c r="S29" s="9">
        <f t="shared" si="17"/>
        <v>0</v>
      </c>
      <c r="T29" s="9">
        <f t="shared" si="18"/>
        <v>0</v>
      </c>
      <c r="U29" s="9">
        <f t="shared" si="19"/>
        <v>0</v>
      </c>
      <c r="V29" s="9">
        <f t="shared" si="20"/>
        <v>0</v>
      </c>
      <c r="W29" s="9">
        <v>0</v>
      </c>
      <c r="X29" s="18">
        <f t="shared" si="0"/>
        <v>0</v>
      </c>
    </row>
    <row r="30" spans="1:24" x14ac:dyDescent="0.15">
      <c r="A30" s="12" t="s">
        <v>6</v>
      </c>
      <c r="B30" s="17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18">
        <v>0</v>
      </c>
      <c r="M30" s="17">
        <f t="shared" si="11"/>
        <v>0</v>
      </c>
      <c r="N30" s="9">
        <f t="shared" si="12"/>
        <v>0</v>
      </c>
      <c r="O30" s="9">
        <f t="shared" si="13"/>
        <v>0</v>
      </c>
      <c r="P30" s="9">
        <f t="shared" si="14"/>
        <v>0</v>
      </c>
      <c r="Q30" s="9">
        <f t="shared" si="15"/>
        <v>0</v>
      </c>
      <c r="R30" s="9">
        <f t="shared" si="16"/>
        <v>0</v>
      </c>
      <c r="S30" s="9">
        <f t="shared" si="17"/>
        <v>0</v>
      </c>
      <c r="T30" s="9">
        <f t="shared" si="18"/>
        <v>0</v>
      </c>
      <c r="U30" s="9">
        <f t="shared" si="19"/>
        <v>0</v>
      </c>
      <c r="V30" s="9">
        <f t="shared" si="20"/>
        <v>0</v>
      </c>
      <c r="W30" s="9">
        <v>0</v>
      </c>
      <c r="X30" s="18">
        <f t="shared" si="0"/>
        <v>0</v>
      </c>
    </row>
    <row r="31" spans="1:24" x14ac:dyDescent="0.15">
      <c r="A31" s="12" t="s">
        <v>22</v>
      </c>
      <c r="B31" s="17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18">
        <v>0</v>
      </c>
      <c r="M31" s="17">
        <f t="shared" si="11"/>
        <v>0</v>
      </c>
      <c r="N31" s="9">
        <f t="shared" si="12"/>
        <v>0</v>
      </c>
      <c r="O31" s="9">
        <f t="shared" si="13"/>
        <v>0</v>
      </c>
      <c r="P31" s="9">
        <f t="shared" si="14"/>
        <v>0</v>
      </c>
      <c r="Q31" s="9">
        <f t="shared" si="15"/>
        <v>0</v>
      </c>
      <c r="R31" s="9">
        <f t="shared" si="16"/>
        <v>0</v>
      </c>
      <c r="S31" s="9">
        <f t="shared" si="17"/>
        <v>0</v>
      </c>
      <c r="T31" s="9">
        <f t="shared" si="18"/>
        <v>0</v>
      </c>
      <c r="U31" s="9">
        <f t="shared" si="19"/>
        <v>0</v>
      </c>
      <c r="V31" s="9">
        <f t="shared" si="20"/>
        <v>0</v>
      </c>
      <c r="W31" s="9">
        <v>0</v>
      </c>
      <c r="X31" s="18">
        <f t="shared" si="0"/>
        <v>0</v>
      </c>
    </row>
    <row r="32" spans="1:24" x14ac:dyDescent="0.15">
      <c r="A32" s="12" t="s">
        <v>5</v>
      </c>
      <c r="B32" s="17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8">
        <v>0</v>
      </c>
      <c r="M32" s="17">
        <f t="shared" si="11"/>
        <v>0</v>
      </c>
      <c r="N32" s="9">
        <f t="shared" si="12"/>
        <v>0</v>
      </c>
      <c r="O32" s="9">
        <f t="shared" si="13"/>
        <v>0</v>
      </c>
      <c r="P32" s="9">
        <f t="shared" si="14"/>
        <v>0</v>
      </c>
      <c r="Q32" s="9">
        <f t="shared" si="15"/>
        <v>0</v>
      </c>
      <c r="R32" s="9">
        <f t="shared" si="16"/>
        <v>0</v>
      </c>
      <c r="S32" s="9">
        <f t="shared" si="17"/>
        <v>0</v>
      </c>
      <c r="T32" s="9">
        <f t="shared" si="18"/>
        <v>0</v>
      </c>
      <c r="U32" s="9">
        <f t="shared" si="19"/>
        <v>0</v>
      </c>
      <c r="V32" s="9">
        <f t="shared" si="20"/>
        <v>0</v>
      </c>
      <c r="W32" s="9">
        <v>21329000</v>
      </c>
      <c r="X32" s="18">
        <f t="shared" si="0"/>
        <v>21329000</v>
      </c>
    </row>
    <row r="33" spans="1:24" x14ac:dyDescent="0.15">
      <c r="A33" s="12" t="s">
        <v>4</v>
      </c>
      <c r="B33" s="17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18">
        <v>0</v>
      </c>
      <c r="M33" s="17">
        <f t="shared" si="11"/>
        <v>0</v>
      </c>
      <c r="N33" s="9">
        <f t="shared" si="12"/>
        <v>0</v>
      </c>
      <c r="O33" s="9">
        <f t="shared" si="13"/>
        <v>0</v>
      </c>
      <c r="P33" s="9">
        <f t="shared" si="14"/>
        <v>0</v>
      </c>
      <c r="Q33" s="9">
        <f t="shared" si="15"/>
        <v>0</v>
      </c>
      <c r="R33" s="9">
        <f t="shared" si="16"/>
        <v>0</v>
      </c>
      <c r="S33" s="9">
        <f t="shared" si="17"/>
        <v>0</v>
      </c>
      <c r="T33" s="9">
        <f t="shared" si="18"/>
        <v>0</v>
      </c>
      <c r="U33" s="9">
        <f t="shared" si="19"/>
        <v>0</v>
      </c>
      <c r="V33" s="9">
        <f t="shared" si="20"/>
        <v>0</v>
      </c>
      <c r="W33" s="9">
        <v>1103394595</v>
      </c>
      <c r="X33" s="18">
        <f t="shared" si="0"/>
        <v>1103394595</v>
      </c>
    </row>
    <row r="34" spans="1:24" x14ac:dyDescent="0.15">
      <c r="A34" s="12" t="s">
        <v>12</v>
      </c>
      <c r="B34" s="17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18">
        <v>2126618873</v>
      </c>
      <c r="M34" s="17">
        <f t="shared" si="11"/>
        <v>0</v>
      </c>
      <c r="N34" s="9">
        <f t="shared" si="12"/>
        <v>0</v>
      </c>
      <c r="O34" s="9">
        <f t="shared" si="13"/>
        <v>0</v>
      </c>
      <c r="P34" s="9">
        <f t="shared" si="14"/>
        <v>0</v>
      </c>
      <c r="Q34" s="9">
        <f t="shared" si="15"/>
        <v>0</v>
      </c>
      <c r="R34" s="9">
        <f t="shared" si="16"/>
        <v>0</v>
      </c>
      <c r="S34" s="9">
        <f t="shared" si="17"/>
        <v>0</v>
      </c>
      <c r="T34" s="9">
        <f t="shared" si="18"/>
        <v>0</v>
      </c>
      <c r="U34" s="9">
        <f t="shared" si="19"/>
        <v>0</v>
      </c>
      <c r="V34" s="9">
        <f t="shared" si="20"/>
        <v>2126618873</v>
      </c>
      <c r="W34" s="9">
        <v>495495990</v>
      </c>
      <c r="X34" s="18">
        <f t="shared" si="0"/>
        <v>2622114863</v>
      </c>
    </row>
    <row r="35" spans="1:24" x14ac:dyDescent="0.15">
      <c r="A35" s="12" t="s">
        <v>10</v>
      </c>
      <c r="B35" s="17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18">
        <v>0</v>
      </c>
      <c r="M35" s="17">
        <f t="shared" si="11"/>
        <v>0</v>
      </c>
      <c r="N35" s="9">
        <f t="shared" si="12"/>
        <v>0</v>
      </c>
      <c r="O35" s="9">
        <f t="shared" si="13"/>
        <v>0</v>
      </c>
      <c r="P35" s="9">
        <f t="shared" si="14"/>
        <v>0</v>
      </c>
      <c r="Q35" s="9">
        <f t="shared" si="15"/>
        <v>0</v>
      </c>
      <c r="R35" s="9">
        <f t="shared" si="16"/>
        <v>0</v>
      </c>
      <c r="S35" s="9">
        <f t="shared" si="17"/>
        <v>0</v>
      </c>
      <c r="T35" s="9">
        <f t="shared" si="18"/>
        <v>0</v>
      </c>
      <c r="U35" s="9">
        <f t="shared" si="19"/>
        <v>0</v>
      </c>
      <c r="V35" s="9">
        <f t="shared" si="20"/>
        <v>0</v>
      </c>
      <c r="W35" s="9">
        <v>0</v>
      </c>
      <c r="X35" s="18">
        <f t="shared" si="0"/>
        <v>0</v>
      </c>
    </row>
    <row r="36" spans="1:24" x14ac:dyDescent="0.15">
      <c r="A36" s="12" t="s">
        <v>9</v>
      </c>
      <c r="B36" s="17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18">
        <v>0</v>
      </c>
      <c r="M36" s="17">
        <f t="shared" si="11"/>
        <v>0</v>
      </c>
      <c r="N36" s="9">
        <f t="shared" si="12"/>
        <v>0</v>
      </c>
      <c r="O36" s="9">
        <f t="shared" si="13"/>
        <v>0</v>
      </c>
      <c r="P36" s="9">
        <f t="shared" si="14"/>
        <v>0</v>
      </c>
      <c r="Q36" s="9">
        <f t="shared" si="15"/>
        <v>0</v>
      </c>
      <c r="R36" s="9">
        <f t="shared" si="16"/>
        <v>0</v>
      </c>
      <c r="S36" s="9">
        <f t="shared" si="17"/>
        <v>0</v>
      </c>
      <c r="T36" s="9">
        <f t="shared" si="18"/>
        <v>0</v>
      </c>
      <c r="U36" s="9">
        <f t="shared" si="19"/>
        <v>0</v>
      </c>
      <c r="V36" s="9">
        <f t="shared" si="20"/>
        <v>0</v>
      </c>
      <c r="W36" s="9">
        <v>311127499</v>
      </c>
      <c r="X36" s="18">
        <f t="shared" si="0"/>
        <v>311127499</v>
      </c>
    </row>
    <row r="37" spans="1:24" x14ac:dyDescent="0.15">
      <c r="A37" s="12" t="s">
        <v>22</v>
      </c>
      <c r="B37" s="17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18">
        <v>0</v>
      </c>
      <c r="M37" s="17">
        <f t="shared" si="11"/>
        <v>0</v>
      </c>
      <c r="N37" s="9">
        <f t="shared" si="12"/>
        <v>0</v>
      </c>
      <c r="O37" s="9">
        <f t="shared" si="13"/>
        <v>0</v>
      </c>
      <c r="P37" s="9">
        <f t="shared" si="14"/>
        <v>0</v>
      </c>
      <c r="Q37" s="9">
        <f t="shared" si="15"/>
        <v>0</v>
      </c>
      <c r="R37" s="9">
        <f t="shared" si="16"/>
        <v>0</v>
      </c>
      <c r="S37" s="9">
        <f t="shared" si="17"/>
        <v>0</v>
      </c>
      <c r="T37" s="9">
        <f t="shared" si="18"/>
        <v>0</v>
      </c>
      <c r="U37" s="9">
        <f t="shared" si="19"/>
        <v>0</v>
      </c>
      <c r="V37" s="9">
        <f t="shared" si="20"/>
        <v>0</v>
      </c>
      <c r="W37" s="9">
        <v>0</v>
      </c>
      <c r="X37" s="18">
        <f t="shared" si="0"/>
        <v>0</v>
      </c>
    </row>
    <row r="38" spans="1:24" x14ac:dyDescent="0.15">
      <c r="A38" s="12" t="s">
        <v>5</v>
      </c>
      <c r="B38" s="17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18">
        <v>0</v>
      </c>
      <c r="M38" s="17">
        <f t="shared" si="11"/>
        <v>0</v>
      </c>
      <c r="N38" s="9">
        <f t="shared" si="12"/>
        <v>0</v>
      </c>
      <c r="O38" s="9">
        <f t="shared" si="13"/>
        <v>0</v>
      </c>
      <c r="P38" s="9">
        <f t="shared" si="14"/>
        <v>0</v>
      </c>
      <c r="Q38" s="9">
        <f t="shared" si="15"/>
        <v>0</v>
      </c>
      <c r="R38" s="9">
        <f t="shared" si="16"/>
        <v>0</v>
      </c>
      <c r="S38" s="9">
        <f t="shared" si="17"/>
        <v>0</v>
      </c>
      <c r="T38" s="9">
        <f t="shared" si="18"/>
        <v>0</v>
      </c>
      <c r="U38" s="9">
        <f t="shared" si="19"/>
        <v>0</v>
      </c>
      <c r="V38" s="9">
        <f t="shared" si="20"/>
        <v>0</v>
      </c>
      <c r="W38" s="9">
        <v>296771106</v>
      </c>
      <c r="X38" s="18">
        <f t="shared" si="0"/>
        <v>296771106</v>
      </c>
    </row>
    <row r="39" spans="1:24" x14ac:dyDescent="0.15">
      <c r="A39" s="12" t="s">
        <v>3</v>
      </c>
      <c r="B39" s="17">
        <v>13420000</v>
      </c>
      <c r="C39" s="9">
        <v>0</v>
      </c>
      <c r="D39" s="9">
        <v>0</v>
      </c>
      <c r="E39" s="9">
        <v>44425000</v>
      </c>
      <c r="F39" s="9">
        <v>1089</v>
      </c>
      <c r="G39" s="9">
        <v>1100001</v>
      </c>
      <c r="H39" s="9">
        <v>262331262</v>
      </c>
      <c r="I39" s="9">
        <v>0</v>
      </c>
      <c r="J39" s="9">
        <v>0</v>
      </c>
      <c r="K39" s="18">
        <v>0</v>
      </c>
      <c r="M39" s="17">
        <f t="shared" si="11"/>
        <v>2500951</v>
      </c>
      <c r="N39" s="9">
        <f t="shared" si="12"/>
        <v>0</v>
      </c>
      <c r="O39" s="9">
        <f t="shared" si="13"/>
        <v>0</v>
      </c>
      <c r="P39" s="9">
        <f t="shared" si="14"/>
        <v>1023730</v>
      </c>
      <c r="Q39" s="9">
        <f t="shared" si="15"/>
        <v>1089</v>
      </c>
      <c r="R39" s="9">
        <f t="shared" si="16"/>
        <v>141605</v>
      </c>
      <c r="S39" s="9">
        <f t="shared" si="17"/>
        <v>15713643</v>
      </c>
      <c r="T39" s="9">
        <f t="shared" si="18"/>
        <v>0</v>
      </c>
      <c r="U39" s="9">
        <f t="shared" si="19"/>
        <v>0</v>
      </c>
      <c r="V39" s="9">
        <f t="shared" si="20"/>
        <v>0</v>
      </c>
      <c r="W39" s="9">
        <v>83126673</v>
      </c>
      <c r="X39" s="18">
        <f t="shared" si="0"/>
        <v>102507691</v>
      </c>
    </row>
    <row r="40" spans="1:24" x14ac:dyDescent="0.15">
      <c r="A40" s="12" t="s">
        <v>0</v>
      </c>
      <c r="B40" s="17">
        <v>290695900</v>
      </c>
      <c r="C40" s="9">
        <v>0</v>
      </c>
      <c r="D40" s="9">
        <v>0</v>
      </c>
      <c r="E40" s="9">
        <v>44425000</v>
      </c>
      <c r="F40" s="9">
        <v>426856</v>
      </c>
      <c r="G40" s="9">
        <v>3410001</v>
      </c>
      <c r="H40" s="9">
        <v>262331262</v>
      </c>
      <c r="I40" s="9">
        <v>0</v>
      </c>
      <c r="J40" s="9">
        <v>0</v>
      </c>
      <c r="K40" s="18">
        <v>2126618873</v>
      </c>
      <c r="M40" s="17">
        <f t="shared" si="11"/>
        <v>54174088</v>
      </c>
      <c r="N40" s="9">
        <f t="shared" si="12"/>
        <v>0</v>
      </c>
      <c r="O40" s="9">
        <f t="shared" si="13"/>
        <v>0</v>
      </c>
      <c r="P40" s="9">
        <f t="shared" si="14"/>
        <v>1023730</v>
      </c>
      <c r="Q40" s="9">
        <f t="shared" si="15"/>
        <v>426856</v>
      </c>
      <c r="R40" s="9">
        <f t="shared" si="16"/>
        <v>438976</v>
      </c>
      <c r="S40" s="9">
        <f t="shared" si="17"/>
        <v>15713643</v>
      </c>
      <c r="T40" s="9">
        <f t="shared" si="18"/>
        <v>0</v>
      </c>
      <c r="U40" s="9">
        <f t="shared" si="19"/>
        <v>0</v>
      </c>
      <c r="V40" s="9">
        <f t="shared" si="20"/>
        <v>2126618873</v>
      </c>
      <c r="W40" s="9">
        <v>2601373154</v>
      </c>
      <c r="X40" s="18">
        <f t="shared" si="0"/>
        <v>4799769320</v>
      </c>
    </row>
    <row r="41" spans="1:24" x14ac:dyDescent="0.15">
      <c r="A41" s="11" t="s">
        <v>25</v>
      </c>
      <c r="B41" s="32"/>
      <c r="C41" s="33"/>
      <c r="D41" s="33"/>
      <c r="E41" s="33"/>
      <c r="F41" s="33"/>
      <c r="G41" s="33"/>
      <c r="H41" s="33"/>
      <c r="I41" s="33"/>
      <c r="J41" s="33"/>
      <c r="K41" s="34"/>
      <c r="M41" s="32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4"/>
    </row>
    <row r="42" spans="1:24" x14ac:dyDescent="0.15">
      <c r="A42" s="12" t="s">
        <v>13</v>
      </c>
      <c r="B42" s="17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8">
        <v>0</v>
      </c>
      <c r="M42" s="17">
        <f>ROUND($M$2*B42,0)</f>
        <v>0</v>
      </c>
      <c r="N42" s="9">
        <f>ROUND($N$2*C42,0)</f>
        <v>0</v>
      </c>
      <c r="O42" s="9">
        <f>ROUND($O$2*D42,0)</f>
        <v>0</v>
      </c>
      <c r="P42" s="9">
        <f>ROUND($P$2*E42,0)</f>
        <v>0</v>
      </c>
      <c r="Q42" s="9">
        <f>ROUND($Q$2*F42,0)</f>
        <v>0</v>
      </c>
      <c r="R42" s="9">
        <f>ROUND($R$2*G42,0)</f>
        <v>0</v>
      </c>
      <c r="S42" s="9">
        <f>ROUND($S$2*H42,0)</f>
        <v>0</v>
      </c>
      <c r="T42" s="9">
        <f>ROUND($T$2*I42,0)</f>
        <v>0</v>
      </c>
      <c r="U42" s="9">
        <f>ROUND($U$2*J42,0)</f>
        <v>0</v>
      </c>
      <c r="V42" s="9">
        <f>ROUND($V$2*K42,0)</f>
        <v>0</v>
      </c>
      <c r="W42" s="9">
        <v>1360909385</v>
      </c>
      <c r="X42" s="18">
        <f t="shared" si="0"/>
        <v>1360909385</v>
      </c>
    </row>
    <row r="43" spans="1:24" x14ac:dyDescent="0.15">
      <c r="A43" s="12" t="s">
        <v>12</v>
      </c>
      <c r="B43" s="17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8">
        <v>1538738665</v>
      </c>
      <c r="M43" s="17">
        <f t="shared" ref="M43:M59" si="21">ROUND($M$2*B43,0)</f>
        <v>0</v>
      </c>
      <c r="N43" s="9">
        <f t="shared" ref="N43:N59" si="22">ROUND($N$2*C43,0)</f>
        <v>0</v>
      </c>
      <c r="O43" s="9">
        <f t="shared" ref="O43:O59" si="23">ROUND($O$2*D43,0)</f>
        <v>0</v>
      </c>
      <c r="P43" s="9">
        <f t="shared" ref="P43:P59" si="24">ROUND($P$2*E43,0)</f>
        <v>0</v>
      </c>
      <c r="Q43" s="9">
        <f t="shared" ref="Q43:Q59" si="25">ROUND($Q$2*F43,0)</f>
        <v>0</v>
      </c>
      <c r="R43" s="9">
        <f t="shared" ref="R43:R59" si="26">ROUND($R$2*G43,0)</f>
        <v>0</v>
      </c>
      <c r="S43" s="9">
        <f t="shared" ref="S43:S59" si="27">ROUND($S$2*H43,0)</f>
        <v>0</v>
      </c>
      <c r="T43" s="9">
        <f t="shared" ref="T43:T59" si="28">ROUND($T$2*I43,0)</f>
        <v>0</v>
      </c>
      <c r="U43" s="9">
        <f t="shared" ref="U43:U59" si="29">ROUND($U$2*J43,0)</f>
        <v>0</v>
      </c>
      <c r="V43" s="9">
        <f t="shared" ref="V43:V59" si="30">ROUND($V$2*K43,0)</f>
        <v>1538738665</v>
      </c>
      <c r="W43" s="9">
        <v>210622911</v>
      </c>
      <c r="X43" s="18">
        <f t="shared" si="0"/>
        <v>1749361576</v>
      </c>
    </row>
    <row r="44" spans="1:24" x14ac:dyDescent="0.15">
      <c r="A44" s="12" t="s">
        <v>11</v>
      </c>
      <c r="B44" s="17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8">
        <v>0</v>
      </c>
      <c r="M44" s="17">
        <f t="shared" si="21"/>
        <v>0</v>
      </c>
      <c r="N44" s="9">
        <f t="shared" si="22"/>
        <v>0</v>
      </c>
      <c r="O44" s="9">
        <f t="shared" si="23"/>
        <v>0</v>
      </c>
      <c r="P44" s="9">
        <f t="shared" si="24"/>
        <v>0</v>
      </c>
      <c r="Q44" s="9">
        <f t="shared" si="25"/>
        <v>0</v>
      </c>
      <c r="R44" s="9">
        <f t="shared" si="26"/>
        <v>0</v>
      </c>
      <c r="S44" s="9">
        <f t="shared" si="27"/>
        <v>0</v>
      </c>
      <c r="T44" s="9">
        <f t="shared" si="28"/>
        <v>0</v>
      </c>
      <c r="U44" s="9">
        <f t="shared" si="29"/>
        <v>0</v>
      </c>
      <c r="V44" s="9">
        <f t="shared" si="30"/>
        <v>0</v>
      </c>
      <c r="W44" s="9">
        <v>0</v>
      </c>
      <c r="X44" s="18">
        <f t="shared" si="0"/>
        <v>0</v>
      </c>
    </row>
    <row r="45" spans="1:24" x14ac:dyDescent="0.15">
      <c r="A45" s="12" t="s">
        <v>10</v>
      </c>
      <c r="B45" s="17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18">
        <v>0</v>
      </c>
      <c r="M45" s="17">
        <f t="shared" si="21"/>
        <v>0</v>
      </c>
      <c r="N45" s="9">
        <f t="shared" si="22"/>
        <v>0</v>
      </c>
      <c r="O45" s="9">
        <f t="shared" si="23"/>
        <v>0</v>
      </c>
      <c r="P45" s="9">
        <f t="shared" si="24"/>
        <v>0</v>
      </c>
      <c r="Q45" s="9">
        <f t="shared" si="25"/>
        <v>0</v>
      </c>
      <c r="R45" s="9">
        <f t="shared" si="26"/>
        <v>0</v>
      </c>
      <c r="S45" s="9">
        <f t="shared" si="27"/>
        <v>0</v>
      </c>
      <c r="T45" s="9">
        <f t="shared" si="28"/>
        <v>0</v>
      </c>
      <c r="U45" s="9">
        <f t="shared" si="29"/>
        <v>0</v>
      </c>
      <c r="V45" s="9">
        <f t="shared" si="30"/>
        <v>0</v>
      </c>
      <c r="W45" s="9">
        <v>1150286474</v>
      </c>
      <c r="X45" s="18">
        <f t="shared" si="0"/>
        <v>1150286474</v>
      </c>
    </row>
    <row r="46" spans="1:24" x14ac:dyDescent="0.15">
      <c r="A46" s="12" t="s">
        <v>9</v>
      </c>
      <c r="B46" s="17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8">
        <v>0</v>
      </c>
      <c r="M46" s="17">
        <f t="shared" si="21"/>
        <v>0</v>
      </c>
      <c r="N46" s="9">
        <f t="shared" si="22"/>
        <v>0</v>
      </c>
      <c r="O46" s="9">
        <f t="shared" si="23"/>
        <v>0</v>
      </c>
      <c r="P46" s="9">
        <f t="shared" si="24"/>
        <v>0</v>
      </c>
      <c r="Q46" s="9">
        <f t="shared" si="25"/>
        <v>0</v>
      </c>
      <c r="R46" s="9">
        <f t="shared" si="26"/>
        <v>0</v>
      </c>
      <c r="S46" s="9">
        <f t="shared" si="27"/>
        <v>0</v>
      </c>
      <c r="T46" s="9">
        <f t="shared" si="28"/>
        <v>0</v>
      </c>
      <c r="U46" s="9">
        <f t="shared" si="29"/>
        <v>0</v>
      </c>
      <c r="V46" s="9">
        <f t="shared" si="30"/>
        <v>0</v>
      </c>
      <c r="W46" s="9">
        <v>0</v>
      </c>
      <c r="X46" s="18">
        <f t="shared" si="0"/>
        <v>0</v>
      </c>
    </row>
    <row r="47" spans="1:24" x14ac:dyDescent="0.15">
      <c r="A47" s="12" t="s">
        <v>8</v>
      </c>
      <c r="B47" s="17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8">
        <v>0</v>
      </c>
      <c r="M47" s="17">
        <f t="shared" si="21"/>
        <v>0</v>
      </c>
      <c r="N47" s="9">
        <f t="shared" si="22"/>
        <v>0</v>
      </c>
      <c r="O47" s="9">
        <f t="shared" si="23"/>
        <v>0</v>
      </c>
      <c r="P47" s="9">
        <f t="shared" si="24"/>
        <v>0</v>
      </c>
      <c r="Q47" s="9">
        <f t="shared" si="25"/>
        <v>0</v>
      </c>
      <c r="R47" s="9">
        <f t="shared" si="26"/>
        <v>0</v>
      </c>
      <c r="S47" s="9">
        <f t="shared" si="27"/>
        <v>0</v>
      </c>
      <c r="T47" s="9">
        <f t="shared" si="28"/>
        <v>0</v>
      </c>
      <c r="U47" s="9">
        <f t="shared" si="29"/>
        <v>0</v>
      </c>
      <c r="V47" s="9">
        <f t="shared" si="30"/>
        <v>0</v>
      </c>
      <c r="W47" s="9">
        <v>0</v>
      </c>
      <c r="X47" s="18">
        <f t="shared" si="0"/>
        <v>0</v>
      </c>
    </row>
    <row r="48" spans="1:24" x14ac:dyDescent="0.15">
      <c r="A48" s="12" t="s">
        <v>7</v>
      </c>
      <c r="B48" s="17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8">
        <v>0</v>
      </c>
      <c r="M48" s="17">
        <f t="shared" si="21"/>
        <v>0</v>
      </c>
      <c r="N48" s="9">
        <f t="shared" si="22"/>
        <v>0</v>
      </c>
      <c r="O48" s="9">
        <f t="shared" si="23"/>
        <v>0</v>
      </c>
      <c r="P48" s="9">
        <f t="shared" si="24"/>
        <v>0</v>
      </c>
      <c r="Q48" s="9">
        <f t="shared" si="25"/>
        <v>0</v>
      </c>
      <c r="R48" s="9">
        <f t="shared" si="26"/>
        <v>0</v>
      </c>
      <c r="S48" s="9">
        <f t="shared" si="27"/>
        <v>0</v>
      </c>
      <c r="T48" s="9">
        <f t="shared" si="28"/>
        <v>0</v>
      </c>
      <c r="U48" s="9">
        <f t="shared" si="29"/>
        <v>0</v>
      </c>
      <c r="V48" s="9">
        <f t="shared" si="30"/>
        <v>0</v>
      </c>
      <c r="W48" s="9">
        <v>0</v>
      </c>
      <c r="X48" s="18">
        <f t="shared" si="0"/>
        <v>0</v>
      </c>
    </row>
    <row r="49" spans="1:24" x14ac:dyDescent="0.15">
      <c r="A49" s="12" t="s">
        <v>6</v>
      </c>
      <c r="B49" s="17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8">
        <v>0</v>
      </c>
      <c r="M49" s="17">
        <f t="shared" si="21"/>
        <v>0</v>
      </c>
      <c r="N49" s="9">
        <f t="shared" si="22"/>
        <v>0</v>
      </c>
      <c r="O49" s="9">
        <f t="shared" si="23"/>
        <v>0</v>
      </c>
      <c r="P49" s="9">
        <f t="shared" si="24"/>
        <v>0</v>
      </c>
      <c r="Q49" s="9">
        <f t="shared" si="25"/>
        <v>0</v>
      </c>
      <c r="R49" s="9">
        <f t="shared" si="26"/>
        <v>0</v>
      </c>
      <c r="S49" s="9">
        <f t="shared" si="27"/>
        <v>0</v>
      </c>
      <c r="T49" s="9">
        <f t="shared" si="28"/>
        <v>0</v>
      </c>
      <c r="U49" s="9">
        <f t="shared" si="29"/>
        <v>0</v>
      </c>
      <c r="V49" s="9">
        <f t="shared" si="30"/>
        <v>0</v>
      </c>
      <c r="W49" s="9">
        <v>0</v>
      </c>
      <c r="X49" s="18">
        <f t="shared" si="0"/>
        <v>0</v>
      </c>
    </row>
    <row r="50" spans="1:24" x14ac:dyDescent="0.15">
      <c r="A50" s="12" t="s">
        <v>22</v>
      </c>
      <c r="B50" s="17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8">
        <v>0</v>
      </c>
      <c r="M50" s="17">
        <f t="shared" si="21"/>
        <v>0</v>
      </c>
      <c r="N50" s="9">
        <f t="shared" si="22"/>
        <v>0</v>
      </c>
      <c r="O50" s="9">
        <f t="shared" si="23"/>
        <v>0</v>
      </c>
      <c r="P50" s="9">
        <f t="shared" si="24"/>
        <v>0</v>
      </c>
      <c r="Q50" s="9">
        <f t="shared" si="25"/>
        <v>0</v>
      </c>
      <c r="R50" s="9">
        <f t="shared" si="26"/>
        <v>0</v>
      </c>
      <c r="S50" s="9">
        <f t="shared" si="27"/>
        <v>0</v>
      </c>
      <c r="T50" s="9">
        <f t="shared" si="28"/>
        <v>0</v>
      </c>
      <c r="U50" s="9">
        <f t="shared" si="29"/>
        <v>0</v>
      </c>
      <c r="V50" s="9">
        <f t="shared" si="30"/>
        <v>0</v>
      </c>
      <c r="W50" s="9">
        <v>0</v>
      </c>
      <c r="X50" s="18">
        <f t="shared" si="0"/>
        <v>0</v>
      </c>
    </row>
    <row r="51" spans="1:24" x14ac:dyDescent="0.15">
      <c r="A51" s="12" t="s">
        <v>5</v>
      </c>
      <c r="B51" s="17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8">
        <v>0</v>
      </c>
      <c r="M51" s="17">
        <f t="shared" si="21"/>
        <v>0</v>
      </c>
      <c r="N51" s="9">
        <f t="shared" si="22"/>
        <v>0</v>
      </c>
      <c r="O51" s="9">
        <f t="shared" si="23"/>
        <v>0</v>
      </c>
      <c r="P51" s="9">
        <f t="shared" si="24"/>
        <v>0</v>
      </c>
      <c r="Q51" s="9">
        <f t="shared" si="25"/>
        <v>0</v>
      </c>
      <c r="R51" s="9">
        <f t="shared" si="26"/>
        <v>0</v>
      </c>
      <c r="S51" s="9">
        <f t="shared" si="27"/>
        <v>0</v>
      </c>
      <c r="T51" s="9">
        <f t="shared" si="28"/>
        <v>0</v>
      </c>
      <c r="U51" s="9">
        <f t="shared" si="29"/>
        <v>0</v>
      </c>
      <c r="V51" s="9">
        <f t="shared" si="30"/>
        <v>0</v>
      </c>
      <c r="W51" s="9">
        <v>0</v>
      </c>
      <c r="X51" s="18">
        <f t="shared" si="0"/>
        <v>0</v>
      </c>
    </row>
    <row r="52" spans="1:24" x14ac:dyDescent="0.15">
      <c r="A52" s="12" t="s">
        <v>4</v>
      </c>
      <c r="B52" s="17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18">
        <v>0</v>
      </c>
      <c r="M52" s="17">
        <f t="shared" si="21"/>
        <v>0</v>
      </c>
      <c r="N52" s="9">
        <f t="shared" si="22"/>
        <v>0</v>
      </c>
      <c r="O52" s="9">
        <f t="shared" si="23"/>
        <v>0</v>
      </c>
      <c r="P52" s="9">
        <f t="shared" si="24"/>
        <v>0</v>
      </c>
      <c r="Q52" s="9">
        <f t="shared" si="25"/>
        <v>0</v>
      </c>
      <c r="R52" s="9">
        <f t="shared" si="26"/>
        <v>0</v>
      </c>
      <c r="S52" s="9">
        <f t="shared" si="27"/>
        <v>0</v>
      </c>
      <c r="T52" s="9">
        <f t="shared" si="28"/>
        <v>0</v>
      </c>
      <c r="U52" s="9">
        <f t="shared" si="29"/>
        <v>0</v>
      </c>
      <c r="V52" s="9">
        <f t="shared" si="30"/>
        <v>0</v>
      </c>
      <c r="W52" s="9">
        <v>36060632</v>
      </c>
      <c r="X52" s="18">
        <f t="shared" si="0"/>
        <v>36060632</v>
      </c>
    </row>
    <row r="53" spans="1:24" x14ac:dyDescent="0.15">
      <c r="A53" s="12" t="s">
        <v>12</v>
      </c>
      <c r="B53" s="17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18">
        <v>0</v>
      </c>
      <c r="M53" s="17">
        <f t="shared" si="21"/>
        <v>0</v>
      </c>
      <c r="N53" s="9">
        <f t="shared" si="22"/>
        <v>0</v>
      </c>
      <c r="O53" s="9">
        <f t="shared" si="23"/>
        <v>0</v>
      </c>
      <c r="P53" s="9">
        <f t="shared" si="24"/>
        <v>0</v>
      </c>
      <c r="Q53" s="9">
        <f t="shared" si="25"/>
        <v>0</v>
      </c>
      <c r="R53" s="9">
        <f t="shared" si="26"/>
        <v>0</v>
      </c>
      <c r="S53" s="9">
        <f t="shared" si="27"/>
        <v>0</v>
      </c>
      <c r="T53" s="9">
        <f t="shared" si="28"/>
        <v>0</v>
      </c>
      <c r="U53" s="9">
        <f t="shared" si="29"/>
        <v>0</v>
      </c>
      <c r="V53" s="9">
        <f t="shared" si="30"/>
        <v>0</v>
      </c>
      <c r="W53" s="9">
        <v>0</v>
      </c>
      <c r="X53" s="18">
        <f t="shared" si="0"/>
        <v>0</v>
      </c>
    </row>
    <row r="54" spans="1:24" x14ac:dyDescent="0.15">
      <c r="A54" s="12" t="s">
        <v>10</v>
      </c>
      <c r="B54" s="17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18">
        <v>0</v>
      </c>
      <c r="M54" s="17">
        <f t="shared" si="21"/>
        <v>0</v>
      </c>
      <c r="N54" s="9">
        <f t="shared" si="22"/>
        <v>0</v>
      </c>
      <c r="O54" s="9">
        <f t="shared" si="23"/>
        <v>0</v>
      </c>
      <c r="P54" s="9">
        <f t="shared" si="24"/>
        <v>0</v>
      </c>
      <c r="Q54" s="9">
        <f t="shared" si="25"/>
        <v>0</v>
      </c>
      <c r="R54" s="9">
        <f t="shared" si="26"/>
        <v>0</v>
      </c>
      <c r="S54" s="9">
        <f t="shared" si="27"/>
        <v>0</v>
      </c>
      <c r="T54" s="9">
        <f t="shared" si="28"/>
        <v>0</v>
      </c>
      <c r="U54" s="9">
        <f t="shared" si="29"/>
        <v>0</v>
      </c>
      <c r="V54" s="9">
        <f t="shared" si="30"/>
        <v>0</v>
      </c>
      <c r="W54" s="9">
        <v>0</v>
      </c>
      <c r="X54" s="18">
        <f t="shared" si="0"/>
        <v>0</v>
      </c>
    </row>
    <row r="55" spans="1:24" x14ac:dyDescent="0.15">
      <c r="A55" s="12" t="s">
        <v>9</v>
      </c>
      <c r="B55" s="17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18">
        <v>0</v>
      </c>
      <c r="M55" s="17">
        <f t="shared" si="21"/>
        <v>0</v>
      </c>
      <c r="N55" s="9">
        <f t="shared" si="22"/>
        <v>0</v>
      </c>
      <c r="O55" s="9">
        <f t="shared" si="23"/>
        <v>0</v>
      </c>
      <c r="P55" s="9">
        <f t="shared" si="24"/>
        <v>0</v>
      </c>
      <c r="Q55" s="9">
        <f t="shared" si="25"/>
        <v>0</v>
      </c>
      <c r="R55" s="9">
        <f t="shared" si="26"/>
        <v>0</v>
      </c>
      <c r="S55" s="9">
        <f t="shared" si="27"/>
        <v>0</v>
      </c>
      <c r="T55" s="9">
        <f t="shared" si="28"/>
        <v>0</v>
      </c>
      <c r="U55" s="9">
        <f t="shared" si="29"/>
        <v>0</v>
      </c>
      <c r="V55" s="9">
        <f t="shared" si="30"/>
        <v>0</v>
      </c>
      <c r="W55" s="9">
        <v>1863834</v>
      </c>
      <c r="X55" s="18">
        <f t="shared" si="0"/>
        <v>1863834</v>
      </c>
    </row>
    <row r="56" spans="1:24" x14ac:dyDescent="0.15">
      <c r="A56" s="12" t="s">
        <v>22</v>
      </c>
      <c r="B56" s="17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18">
        <v>0</v>
      </c>
      <c r="M56" s="17">
        <f t="shared" si="21"/>
        <v>0</v>
      </c>
      <c r="N56" s="9">
        <f t="shared" si="22"/>
        <v>0</v>
      </c>
      <c r="O56" s="9">
        <f t="shared" si="23"/>
        <v>0</v>
      </c>
      <c r="P56" s="9">
        <f t="shared" si="24"/>
        <v>0</v>
      </c>
      <c r="Q56" s="9">
        <f t="shared" si="25"/>
        <v>0</v>
      </c>
      <c r="R56" s="9">
        <f t="shared" si="26"/>
        <v>0</v>
      </c>
      <c r="S56" s="9">
        <f t="shared" si="27"/>
        <v>0</v>
      </c>
      <c r="T56" s="9">
        <f t="shared" si="28"/>
        <v>0</v>
      </c>
      <c r="U56" s="9">
        <f t="shared" si="29"/>
        <v>0</v>
      </c>
      <c r="V56" s="9">
        <f t="shared" si="30"/>
        <v>0</v>
      </c>
      <c r="W56" s="9">
        <v>0</v>
      </c>
      <c r="X56" s="18">
        <f t="shared" si="0"/>
        <v>0</v>
      </c>
    </row>
    <row r="57" spans="1:24" x14ac:dyDescent="0.15">
      <c r="A57" s="12" t="s">
        <v>5</v>
      </c>
      <c r="B57" s="17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18">
        <v>0</v>
      </c>
      <c r="M57" s="17">
        <f t="shared" si="21"/>
        <v>0</v>
      </c>
      <c r="N57" s="9">
        <f t="shared" si="22"/>
        <v>0</v>
      </c>
      <c r="O57" s="9">
        <f t="shared" si="23"/>
        <v>0</v>
      </c>
      <c r="P57" s="9">
        <f t="shared" si="24"/>
        <v>0</v>
      </c>
      <c r="Q57" s="9">
        <f t="shared" si="25"/>
        <v>0</v>
      </c>
      <c r="R57" s="9">
        <f t="shared" si="26"/>
        <v>0</v>
      </c>
      <c r="S57" s="9">
        <f t="shared" si="27"/>
        <v>0</v>
      </c>
      <c r="T57" s="9">
        <f t="shared" si="28"/>
        <v>0</v>
      </c>
      <c r="U57" s="9">
        <f t="shared" si="29"/>
        <v>0</v>
      </c>
      <c r="V57" s="9">
        <f t="shared" si="30"/>
        <v>0</v>
      </c>
      <c r="W57" s="9">
        <v>34196798</v>
      </c>
      <c r="X57" s="18">
        <f t="shared" si="0"/>
        <v>34196798</v>
      </c>
    </row>
    <row r="58" spans="1:24" x14ac:dyDescent="0.15">
      <c r="A58" s="12" t="s">
        <v>3</v>
      </c>
      <c r="B58" s="17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170614162</v>
      </c>
      <c r="I58" s="9">
        <v>0</v>
      </c>
      <c r="J58" s="9">
        <v>0</v>
      </c>
      <c r="K58" s="18">
        <v>0</v>
      </c>
      <c r="M58" s="17">
        <f t="shared" si="21"/>
        <v>0</v>
      </c>
      <c r="N58" s="9">
        <f t="shared" si="22"/>
        <v>0</v>
      </c>
      <c r="O58" s="9">
        <f t="shared" si="23"/>
        <v>0</v>
      </c>
      <c r="P58" s="9">
        <f t="shared" si="24"/>
        <v>0</v>
      </c>
      <c r="Q58" s="9">
        <f t="shared" si="25"/>
        <v>0</v>
      </c>
      <c r="R58" s="9">
        <f t="shared" si="26"/>
        <v>0</v>
      </c>
      <c r="S58" s="9">
        <f t="shared" si="27"/>
        <v>10219788</v>
      </c>
      <c r="T58" s="9">
        <f t="shared" si="28"/>
        <v>0</v>
      </c>
      <c r="U58" s="9">
        <f t="shared" si="29"/>
        <v>0</v>
      </c>
      <c r="V58" s="9">
        <f t="shared" si="30"/>
        <v>0</v>
      </c>
      <c r="W58" s="9">
        <v>50267080</v>
      </c>
      <c r="X58" s="18">
        <f t="shared" si="0"/>
        <v>60486868</v>
      </c>
    </row>
    <row r="59" spans="1:24" x14ac:dyDescent="0.15">
      <c r="A59" s="12" t="s">
        <v>0</v>
      </c>
      <c r="B59" s="17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170614162</v>
      </c>
      <c r="I59" s="9">
        <v>0</v>
      </c>
      <c r="J59" s="9">
        <v>0</v>
      </c>
      <c r="K59" s="18">
        <v>1538738665</v>
      </c>
      <c r="M59" s="17">
        <f t="shared" si="21"/>
        <v>0</v>
      </c>
      <c r="N59" s="9">
        <f t="shared" si="22"/>
        <v>0</v>
      </c>
      <c r="O59" s="9">
        <f t="shared" si="23"/>
        <v>0</v>
      </c>
      <c r="P59" s="9">
        <f t="shared" si="24"/>
        <v>0</v>
      </c>
      <c r="Q59" s="9">
        <f t="shared" si="25"/>
        <v>0</v>
      </c>
      <c r="R59" s="9">
        <f t="shared" si="26"/>
        <v>0</v>
      </c>
      <c r="S59" s="9">
        <f t="shared" si="27"/>
        <v>10219788</v>
      </c>
      <c r="T59" s="9">
        <f t="shared" si="28"/>
        <v>0</v>
      </c>
      <c r="U59" s="9">
        <f t="shared" si="29"/>
        <v>0</v>
      </c>
      <c r="V59" s="9">
        <f t="shared" si="30"/>
        <v>1538738665</v>
      </c>
      <c r="W59" s="9">
        <v>1447237097</v>
      </c>
      <c r="X59" s="18">
        <f t="shared" ref="X59:X115" si="31">SUM(M59:W59)</f>
        <v>2996195550</v>
      </c>
    </row>
    <row r="60" spans="1:24" x14ac:dyDescent="0.15">
      <c r="A60" s="11" t="s">
        <v>26</v>
      </c>
      <c r="B60" s="32"/>
      <c r="C60" s="33"/>
      <c r="D60" s="33"/>
      <c r="E60" s="33"/>
      <c r="F60" s="33"/>
      <c r="G60" s="33"/>
      <c r="H60" s="33"/>
      <c r="I60" s="33"/>
      <c r="J60" s="33"/>
      <c r="K60" s="34"/>
      <c r="M60" s="32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4"/>
    </row>
    <row r="61" spans="1:24" x14ac:dyDescent="0.15">
      <c r="A61" s="12" t="s">
        <v>13</v>
      </c>
      <c r="B61" s="17">
        <v>29218254324</v>
      </c>
      <c r="C61" s="9">
        <v>0</v>
      </c>
      <c r="D61" s="9">
        <v>0</v>
      </c>
      <c r="E61" s="9">
        <v>78708383000</v>
      </c>
      <c r="F61" s="9">
        <v>163033925</v>
      </c>
      <c r="G61" s="9">
        <v>10345203789</v>
      </c>
      <c r="H61" s="9">
        <v>21888972683</v>
      </c>
      <c r="I61" s="9">
        <v>0</v>
      </c>
      <c r="J61" s="9">
        <f>SUM(J62:J70)</f>
        <v>3696852291</v>
      </c>
      <c r="K61" s="18">
        <v>0</v>
      </c>
      <c r="M61" s="17">
        <f>ROUND($M$2*B61,0)</f>
        <v>5445113876</v>
      </c>
      <c r="N61" s="9">
        <f>ROUND($N$2*C61,0)</f>
        <v>0</v>
      </c>
      <c r="O61" s="9">
        <f>ROUND($O$2*D61,0)</f>
        <v>0</v>
      </c>
      <c r="P61" s="9">
        <f>ROUND($P$2*E61,0)</f>
        <v>1813755978</v>
      </c>
      <c r="Q61" s="9">
        <f>ROUND($Q$2*F61,0)</f>
        <v>163033925</v>
      </c>
      <c r="R61" s="9">
        <f>ROUND($R$2*G61,0)</f>
        <v>1331758774</v>
      </c>
      <c r="S61" s="9">
        <f>ROUND($S$2*H61,0)</f>
        <v>1311149464</v>
      </c>
      <c r="T61" s="9">
        <f>ROUND($T$2*I61,0)</f>
        <v>0</v>
      </c>
      <c r="U61" s="9">
        <f>ROUND($U$2*J61,0)</f>
        <v>3696852291</v>
      </c>
      <c r="V61" s="9">
        <f>ROUND($V$2*K61,0)</f>
        <v>0</v>
      </c>
      <c r="W61" s="9">
        <v>77591403187</v>
      </c>
      <c r="X61" s="18">
        <f t="shared" si="31"/>
        <v>91353067495</v>
      </c>
    </row>
    <row r="62" spans="1:24" x14ac:dyDescent="0.15">
      <c r="A62" s="12" t="s">
        <v>12</v>
      </c>
      <c r="B62" s="17">
        <v>9347952678</v>
      </c>
      <c r="C62" s="9">
        <v>0</v>
      </c>
      <c r="D62" s="9">
        <v>0</v>
      </c>
      <c r="E62" s="9">
        <v>20119043000</v>
      </c>
      <c r="F62" s="9">
        <v>35305034</v>
      </c>
      <c r="G62" s="9">
        <v>5379603724</v>
      </c>
      <c r="H62" s="9">
        <v>741929209</v>
      </c>
      <c r="I62" s="9">
        <v>0</v>
      </c>
      <c r="J62" s="9">
        <v>2221495000</v>
      </c>
      <c r="K62" s="18">
        <v>0</v>
      </c>
      <c r="M62" s="17">
        <f t="shared" ref="M62:M78" si="32">ROUND($M$2*B62,0)</f>
        <v>1742084461</v>
      </c>
      <c r="N62" s="9">
        <f t="shared" ref="N62:N78" si="33">ROUND($N$2*C62,0)</f>
        <v>0</v>
      </c>
      <c r="O62" s="9">
        <f t="shared" ref="O62:O78" si="34">ROUND($O$2*D62,0)</f>
        <v>0</v>
      </c>
      <c r="P62" s="9">
        <f t="shared" ref="P62:P78" si="35">ROUND($P$2*E62,0)</f>
        <v>463623227</v>
      </c>
      <c r="Q62" s="9">
        <f t="shared" ref="Q62:Q78" si="36">ROUND($Q$2*F62,0)</f>
        <v>35305034</v>
      </c>
      <c r="R62" s="9">
        <f t="shared" ref="R62:R78" si="37">ROUND($R$2*G62,0)</f>
        <v>692527147</v>
      </c>
      <c r="S62" s="9">
        <f t="shared" ref="S62:S78" si="38">ROUND($S$2*H62,0)</f>
        <v>44441560</v>
      </c>
      <c r="T62" s="9">
        <f t="shared" ref="T62:T78" si="39">ROUND($T$2*I62,0)</f>
        <v>0</v>
      </c>
      <c r="U62" s="9">
        <f t="shared" ref="U62:U78" si="40">ROUND($U$2*J62,0)</f>
        <v>2221495000</v>
      </c>
      <c r="V62" s="9">
        <f t="shared" ref="V62:V78" si="41">ROUND($V$2*K62,0)</f>
        <v>0</v>
      </c>
      <c r="W62" s="9">
        <v>35877694008</v>
      </c>
      <c r="X62" s="18">
        <f t="shared" si="31"/>
        <v>41077170437</v>
      </c>
    </row>
    <row r="63" spans="1:24" x14ac:dyDescent="0.15">
      <c r="A63" s="12" t="s">
        <v>11</v>
      </c>
      <c r="B63" s="17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18">
        <v>0</v>
      </c>
      <c r="M63" s="17">
        <f t="shared" si="32"/>
        <v>0</v>
      </c>
      <c r="N63" s="9">
        <f t="shared" si="33"/>
        <v>0</v>
      </c>
      <c r="O63" s="9">
        <f t="shared" si="34"/>
        <v>0</v>
      </c>
      <c r="P63" s="9">
        <f t="shared" si="35"/>
        <v>0</v>
      </c>
      <c r="Q63" s="9">
        <f t="shared" si="36"/>
        <v>0</v>
      </c>
      <c r="R63" s="9">
        <f t="shared" si="37"/>
        <v>0</v>
      </c>
      <c r="S63" s="9">
        <f t="shared" si="38"/>
        <v>0</v>
      </c>
      <c r="T63" s="9">
        <f t="shared" si="39"/>
        <v>0</v>
      </c>
      <c r="U63" s="9">
        <f t="shared" si="40"/>
        <v>0</v>
      </c>
      <c r="V63" s="9">
        <f t="shared" si="41"/>
        <v>0</v>
      </c>
      <c r="W63" s="9">
        <v>0</v>
      </c>
      <c r="X63" s="18">
        <f t="shared" si="31"/>
        <v>0</v>
      </c>
    </row>
    <row r="64" spans="1:24" x14ac:dyDescent="0.15">
      <c r="A64" s="12" t="s">
        <v>10</v>
      </c>
      <c r="B64" s="17">
        <v>5311603214</v>
      </c>
      <c r="C64" s="9">
        <v>0</v>
      </c>
      <c r="D64" s="9">
        <v>0</v>
      </c>
      <c r="E64" s="9">
        <v>4882558000</v>
      </c>
      <c r="F64" s="9">
        <v>127728891</v>
      </c>
      <c r="G64" s="9">
        <v>4580097929</v>
      </c>
      <c r="H64" s="9">
        <v>19245661210</v>
      </c>
      <c r="I64" s="9">
        <v>0</v>
      </c>
      <c r="J64" s="9">
        <v>1473084833</v>
      </c>
      <c r="K64" s="18">
        <v>0</v>
      </c>
      <c r="M64" s="17">
        <f t="shared" si="32"/>
        <v>989870375</v>
      </c>
      <c r="N64" s="9">
        <f t="shared" si="33"/>
        <v>0</v>
      </c>
      <c r="O64" s="9">
        <f t="shared" si="34"/>
        <v>0</v>
      </c>
      <c r="P64" s="9">
        <f t="shared" si="35"/>
        <v>112513667</v>
      </c>
      <c r="Q64" s="9">
        <f t="shared" si="36"/>
        <v>127728891</v>
      </c>
      <c r="R64" s="9">
        <f t="shared" si="37"/>
        <v>589605167</v>
      </c>
      <c r="S64" s="9">
        <f t="shared" si="38"/>
        <v>1152815106</v>
      </c>
      <c r="T64" s="9">
        <f t="shared" si="39"/>
        <v>0</v>
      </c>
      <c r="U64" s="9">
        <f t="shared" si="40"/>
        <v>1473084833</v>
      </c>
      <c r="V64" s="9">
        <f t="shared" si="41"/>
        <v>0</v>
      </c>
      <c r="W64" s="9">
        <v>38544593745</v>
      </c>
      <c r="X64" s="18">
        <f t="shared" si="31"/>
        <v>42990211784</v>
      </c>
    </row>
    <row r="65" spans="1:24" x14ac:dyDescent="0.15">
      <c r="A65" s="12" t="s">
        <v>9</v>
      </c>
      <c r="B65" s="17">
        <v>14558698432</v>
      </c>
      <c r="C65" s="9">
        <v>0</v>
      </c>
      <c r="D65" s="9">
        <v>0</v>
      </c>
      <c r="E65" s="9">
        <v>51467903000</v>
      </c>
      <c r="F65" s="9">
        <v>0</v>
      </c>
      <c r="G65" s="9">
        <v>385502136</v>
      </c>
      <c r="H65" s="9">
        <v>1892850793</v>
      </c>
      <c r="I65" s="9">
        <v>0</v>
      </c>
      <c r="J65" s="9">
        <v>2272458</v>
      </c>
      <c r="K65" s="18">
        <v>0</v>
      </c>
      <c r="M65" s="17">
        <f t="shared" si="32"/>
        <v>2713159040</v>
      </c>
      <c r="N65" s="9">
        <f t="shared" si="33"/>
        <v>0</v>
      </c>
      <c r="O65" s="9">
        <f t="shared" si="34"/>
        <v>0</v>
      </c>
      <c r="P65" s="9">
        <f t="shared" si="35"/>
        <v>1186026357</v>
      </c>
      <c r="Q65" s="9">
        <f t="shared" si="36"/>
        <v>0</v>
      </c>
      <c r="R65" s="9">
        <f t="shared" si="37"/>
        <v>49626461</v>
      </c>
      <c r="S65" s="9">
        <f t="shared" si="38"/>
        <v>113381763</v>
      </c>
      <c r="T65" s="9">
        <f t="shared" si="39"/>
        <v>0</v>
      </c>
      <c r="U65" s="9">
        <f t="shared" si="40"/>
        <v>2272458</v>
      </c>
      <c r="V65" s="9">
        <f t="shared" si="41"/>
        <v>0</v>
      </c>
      <c r="W65" s="9">
        <v>3111355334</v>
      </c>
      <c r="X65" s="18">
        <f t="shared" si="31"/>
        <v>7175821413</v>
      </c>
    </row>
    <row r="66" spans="1:24" x14ac:dyDescent="0.15">
      <c r="A66" s="12" t="s">
        <v>8</v>
      </c>
      <c r="B66" s="17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8">
        <v>0</v>
      </c>
      <c r="M66" s="17">
        <f t="shared" si="32"/>
        <v>0</v>
      </c>
      <c r="N66" s="9">
        <f t="shared" si="33"/>
        <v>0</v>
      </c>
      <c r="O66" s="9">
        <f t="shared" si="34"/>
        <v>0</v>
      </c>
      <c r="P66" s="9">
        <f t="shared" si="35"/>
        <v>0</v>
      </c>
      <c r="Q66" s="9">
        <f t="shared" si="36"/>
        <v>0</v>
      </c>
      <c r="R66" s="9">
        <f t="shared" si="37"/>
        <v>0</v>
      </c>
      <c r="S66" s="9">
        <f t="shared" si="38"/>
        <v>0</v>
      </c>
      <c r="T66" s="9">
        <f t="shared" si="39"/>
        <v>0</v>
      </c>
      <c r="U66" s="9">
        <f t="shared" si="40"/>
        <v>0</v>
      </c>
      <c r="V66" s="9">
        <f t="shared" si="41"/>
        <v>0</v>
      </c>
      <c r="W66" s="9">
        <v>0</v>
      </c>
      <c r="X66" s="18">
        <f t="shared" si="31"/>
        <v>0</v>
      </c>
    </row>
    <row r="67" spans="1:24" x14ac:dyDescent="0.15">
      <c r="A67" s="12" t="s">
        <v>7</v>
      </c>
      <c r="B67" s="17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18">
        <v>0</v>
      </c>
      <c r="M67" s="17">
        <f t="shared" si="32"/>
        <v>0</v>
      </c>
      <c r="N67" s="9">
        <f t="shared" si="33"/>
        <v>0</v>
      </c>
      <c r="O67" s="9">
        <f t="shared" si="34"/>
        <v>0</v>
      </c>
      <c r="P67" s="9">
        <f t="shared" si="35"/>
        <v>0</v>
      </c>
      <c r="Q67" s="9">
        <f t="shared" si="36"/>
        <v>0</v>
      </c>
      <c r="R67" s="9">
        <f t="shared" si="37"/>
        <v>0</v>
      </c>
      <c r="S67" s="9">
        <f t="shared" si="38"/>
        <v>0</v>
      </c>
      <c r="T67" s="9">
        <f t="shared" si="39"/>
        <v>0</v>
      </c>
      <c r="U67" s="9">
        <f t="shared" si="40"/>
        <v>0</v>
      </c>
      <c r="V67" s="9">
        <f t="shared" si="41"/>
        <v>0</v>
      </c>
      <c r="W67" s="9">
        <v>0</v>
      </c>
      <c r="X67" s="18">
        <f t="shared" si="31"/>
        <v>0</v>
      </c>
    </row>
    <row r="68" spans="1:24" x14ac:dyDescent="0.15">
      <c r="A68" s="12" t="s">
        <v>6</v>
      </c>
      <c r="B68" s="17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18">
        <v>0</v>
      </c>
      <c r="M68" s="17">
        <f t="shared" si="32"/>
        <v>0</v>
      </c>
      <c r="N68" s="9">
        <f t="shared" si="33"/>
        <v>0</v>
      </c>
      <c r="O68" s="9">
        <f t="shared" si="34"/>
        <v>0</v>
      </c>
      <c r="P68" s="9">
        <f t="shared" si="35"/>
        <v>0</v>
      </c>
      <c r="Q68" s="9">
        <f t="shared" si="36"/>
        <v>0</v>
      </c>
      <c r="R68" s="9">
        <f t="shared" si="37"/>
        <v>0</v>
      </c>
      <c r="S68" s="9">
        <f t="shared" si="38"/>
        <v>0</v>
      </c>
      <c r="T68" s="9">
        <f t="shared" si="39"/>
        <v>0</v>
      </c>
      <c r="U68" s="9">
        <f t="shared" si="40"/>
        <v>0</v>
      </c>
      <c r="V68" s="9">
        <f t="shared" si="41"/>
        <v>0</v>
      </c>
      <c r="W68" s="9">
        <v>0</v>
      </c>
      <c r="X68" s="18">
        <f t="shared" si="31"/>
        <v>0</v>
      </c>
    </row>
    <row r="69" spans="1:24" x14ac:dyDescent="0.15">
      <c r="A69" s="12" t="s">
        <v>22</v>
      </c>
      <c r="B69" s="17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8531471</v>
      </c>
      <c r="I69" s="9">
        <v>0</v>
      </c>
      <c r="J69" s="9">
        <v>0</v>
      </c>
      <c r="K69" s="18">
        <v>0</v>
      </c>
      <c r="M69" s="17">
        <f t="shared" si="32"/>
        <v>0</v>
      </c>
      <c r="N69" s="9">
        <f t="shared" si="33"/>
        <v>0</v>
      </c>
      <c r="O69" s="9">
        <f t="shared" si="34"/>
        <v>0</v>
      </c>
      <c r="P69" s="9">
        <f t="shared" si="35"/>
        <v>0</v>
      </c>
      <c r="Q69" s="9">
        <f t="shared" si="36"/>
        <v>0</v>
      </c>
      <c r="R69" s="9">
        <f t="shared" si="37"/>
        <v>0</v>
      </c>
      <c r="S69" s="9">
        <f t="shared" si="38"/>
        <v>511035</v>
      </c>
      <c r="T69" s="9">
        <f t="shared" si="39"/>
        <v>0</v>
      </c>
      <c r="U69" s="9">
        <f t="shared" si="40"/>
        <v>0</v>
      </c>
      <c r="V69" s="9">
        <f t="shared" si="41"/>
        <v>0</v>
      </c>
      <c r="W69" s="9">
        <v>0</v>
      </c>
      <c r="X69" s="18">
        <f t="shared" si="31"/>
        <v>511035</v>
      </c>
    </row>
    <row r="70" spans="1:24" x14ac:dyDescent="0.15">
      <c r="A70" s="12" t="s">
        <v>5</v>
      </c>
      <c r="B70" s="17">
        <v>0</v>
      </c>
      <c r="C70" s="9">
        <v>0</v>
      </c>
      <c r="D70" s="9">
        <v>0</v>
      </c>
      <c r="E70" s="9">
        <v>2238879000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18">
        <v>0</v>
      </c>
      <c r="M70" s="17">
        <f t="shared" si="32"/>
        <v>0</v>
      </c>
      <c r="N70" s="9">
        <f t="shared" si="33"/>
        <v>0</v>
      </c>
      <c r="O70" s="9">
        <f t="shared" si="34"/>
        <v>0</v>
      </c>
      <c r="P70" s="9">
        <f t="shared" si="35"/>
        <v>51592728</v>
      </c>
      <c r="Q70" s="9">
        <f t="shared" si="36"/>
        <v>0</v>
      </c>
      <c r="R70" s="9">
        <f t="shared" si="37"/>
        <v>0</v>
      </c>
      <c r="S70" s="9">
        <f t="shared" si="38"/>
        <v>0</v>
      </c>
      <c r="T70" s="9">
        <f t="shared" si="39"/>
        <v>0</v>
      </c>
      <c r="U70" s="9">
        <f t="shared" si="40"/>
        <v>0</v>
      </c>
      <c r="V70" s="9">
        <f t="shared" si="41"/>
        <v>0</v>
      </c>
      <c r="W70" s="9">
        <v>57760100</v>
      </c>
      <c r="X70" s="18">
        <f t="shared" si="31"/>
        <v>109352828</v>
      </c>
    </row>
    <row r="71" spans="1:24" x14ac:dyDescent="0.15">
      <c r="A71" s="12" t="s">
        <v>4</v>
      </c>
      <c r="B71" s="17">
        <v>0</v>
      </c>
      <c r="C71" s="9">
        <v>0</v>
      </c>
      <c r="D71" s="9">
        <v>0</v>
      </c>
      <c r="E71" s="9">
        <v>1161272000</v>
      </c>
      <c r="F71" s="9">
        <v>0</v>
      </c>
      <c r="G71" s="9">
        <v>0</v>
      </c>
      <c r="H71" s="9">
        <v>0</v>
      </c>
      <c r="I71" s="9">
        <v>0</v>
      </c>
      <c r="J71" s="9">
        <f>SUM(J72:J76)</f>
        <v>0</v>
      </c>
      <c r="K71" s="18">
        <v>0</v>
      </c>
      <c r="M71" s="17">
        <f t="shared" si="32"/>
        <v>0</v>
      </c>
      <c r="N71" s="9">
        <f t="shared" si="33"/>
        <v>0</v>
      </c>
      <c r="O71" s="9">
        <f t="shared" si="34"/>
        <v>0</v>
      </c>
      <c r="P71" s="9">
        <f t="shared" si="35"/>
        <v>26760352</v>
      </c>
      <c r="Q71" s="9">
        <f t="shared" si="36"/>
        <v>0</v>
      </c>
      <c r="R71" s="9">
        <f t="shared" si="37"/>
        <v>0</v>
      </c>
      <c r="S71" s="9">
        <f t="shared" si="38"/>
        <v>0</v>
      </c>
      <c r="T71" s="9">
        <f t="shared" si="39"/>
        <v>0</v>
      </c>
      <c r="U71" s="9">
        <f t="shared" si="40"/>
        <v>0</v>
      </c>
      <c r="V71" s="9">
        <f t="shared" si="41"/>
        <v>0</v>
      </c>
      <c r="W71" s="9">
        <v>73864341506</v>
      </c>
      <c r="X71" s="18">
        <f t="shared" si="31"/>
        <v>73891101858</v>
      </c>
    </row>
    <row r="72" spans="1:24" x14ac:dyDescent="0.15">
      <c r="A72" s="12" t="s">
        <v>12</v>
      </c>
      <c r="B72" s="17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8">
        <v>2126618873</v>
      </c>
      <c r="M72" s="17">
        <f t="shared" si="32"/>
        <v>0</v>
      </c>
      <c r="N72" s="9">
        <f t="shared" si="33"/>
        <v>0</v>
      </c>
      <c r="O72" s="9">
        <f t="shared" si="34"/>
        <v>0</v>
      </c>
      <c r="P72" s="9">
        <f t="shared" si="35"/>
        <v>0</v>
      </c>
      <c r="Q72" s="9">
        <f t="shared" si="36"/>
        <v>0</v>
      </c>
      <c r="R72" s="9">
        <f t="shared" si="37"/>
        <v>0</v>
      </c>
      <c r="S72" s="9">
        <f t="shared" si="38"/>
        <v>0</v>
      </c>
      <c r="T72" s="9">
        <f t="shared" si="39"/>
        <v>0</v>
      </c>
      <c r="U72" s="9">
        <f t="shared" si="40"/>
        <v>0</v>
      </c>
      <c r="V72" s="9">
        <f t="shared" si="41"/>
        <v>2126618873</v>
      </c>
      <c r="W72" s="9">
        <v>8116868913</v>
      </c>
      <c r="X72" s="18">
        <f t="shared" si="31"/>
        <v>10243487786</v>
      </c>
    </row>
    <row r="73" spans="1:24" x14ac:dyDescent="0.15">
      <c r="A73" s="12" t="s">
        <v>10</v>
      </c>
      <c r="B73" s="17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8">
        <v>0</v>
      </c>
      <c r="M73" s="17">
        <f t="shared" si="32"/>
        <v>0</v>
      </c>
      <c r="N73" s="9">
        <f t="shared" si="33"/>
        <v>0</v>
      </c>
      <c r="O73" s="9">
        <f t="shared" si="34"/>
        <v>0</v>
      </c>
      <c r="P73" s="9">
        <f t="shared" si="35"/>
        <v>0</v>
      </c>
      <c r="Q73" s="9">
        <f t="shared" si="36"/>
        <v>0</v>
      </c>
      <c r="R73" s="9">
        <f t="shared" si="37"/>
        <v>0</v>
      </c>
      <c r="S73" s="9">
        <f t="shared" si="38"/>
        <v>0</v>
      </c>
      <c r="T73" s="9">
        <f t="shared" si="39"/>
        <v>0</v>
      </c>
      <c r="U73" s="9">
        <f t="shared" si="40"/>
        <v>0</v>
      </c>
      <c r="V73" s="9">
        <f t="shared" si="41"/>
        <v>0</v>
      </c>
      <c r="W73" s="9">
        <v>226333446</v>
      </c>
      <c r="X73" s="18">
        <f t="shared" si="31"/>
        <v>226333446</v>
      </c>
    </row>
    <row r="74" spans="1:24" x14ac:dyDescent="0.15">
      <c r="A74" s="12" t="s">
        <v>9</v>
      </c>
      <c r="B74" s="17">
        <v>0</v>
      </c>
      <c r="C74" s="9">
        <v>0</v>
      </c>
      <c r="D74" s="9">
        <v>0</v>
      </c>
      <c r="E74" s="9">
        <v>1161272000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8">
        <v>0</v>
      </c>
      <c r="M74" s="17">
        <f t="shared" si="32"/>
        <v>0</v>
      </c>
      <c r="N74" s="9">
        <f t="shared" si="33"/>
        <v>0</v>
      </c>
      <c r="O74" s="9">
        <f t="shared" si="34"/>
        <v>0</v>
      </c>
      <c r="P74" s="9">
        <f t="shared" si="35"/>
        <v>26760352</v>
      </c>
      <c r="Q74" s="9">
        <f t="shared" si="36"/>
        <v>0</v>
      </c>
      <c r="R74" s="9">
        <f t="shared" si="37"/>
        <v>0</v>
      </c>
      <c r="S74" s="9">
        <f t="shared" si="38"/>
        <v>0</v>
      </c>
      <c r="T74" s="9">
        <f t="shared" si="39"/>
        <v>0</v>
      </c>
      <c r="U74" s="9">
        <f t="shared" si="40"/>
        <v>0</v>
      </c>
      <c r="V74" s="9">
        <f t="shared" si="41"/>
        <v>0</v>
      </c>
      <c r="W74" s="9">
        <v>65198143448</v>
      </c>
      <c r="X74" s="18">
        <f t="shared" si="31"/>
        <v>65224903800</v>
      </c>
    </row>
    <row r="75" spans="1:24" x14ac:dyDescent="0.15">
      <c r="A75" s="12" t="s">
        <v>22</v>
      </c>
      <c r="B75" s="17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8">
        <v>0</v>
      </c>
      <c r="M75" s="17">
        <f t="shared" si="32"/>
        <v>0</v>
      </c>
      <c r="N75" s="9">
        <f t="shared" si="33"/>
        <v>0</v>
      </c>
      <c r="O75" s="9">
        <f t="shared" si="34"/>
        <v>0</v>
      </c>
      <c r="P75" s="9">
        <f t="shared" si="35"/>
        <v>0</v>
      </c>
      <c r="Q75" s="9">
        <f t="shared" si="36"/>
        <v>0</v>
      </c>
      <c r="R75" s="9">
        <f t="shared" si="37"/>
        <v>0</v>
      </c>
      <c r="S75" s="9">
        <f t="shared" si="38"/>
        <v>0</v>
      </c>
      <c r="T75" s="9">
        <f t="shared" si="39"/>
        <v>0</v>
      </c>
      <c r="U75" s="9">
        <f t="shared" si="40"/>
        <v>0</v>
      </c>
      <c r="V75" s="9">
        <f t="shared" si="41"/>
        <v>0</v>
      </c>
      <c r="W75" s="9">
        <v>0</v>
      </c>
      <c r="X75" s="18">
        <f t="shared" si="31"/>
        <v>0</v>
      </c>
    </row>
    <row r="76" spans="1:24" x14ac:dyDescent="0.15">
      <c r="A76" s="12" t="s">
        <v>5</v>
      </c>
      <c r="B76" s="17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18">
        <v>0</v>
      </c>
      <c r="M76" s="17">
        <f t="shared" si="32"/>
        <v>0</v>
      </c>
      <c r="N76" s="9">
        <f t="shared" si="33"/>
        <v>0</v>
      </c>
      <c r="O76" s="9">
        <f t="shared" si="34"/>
        <v>0</v>
      </c>
      <c r="P76" s="9">
        <f t="shared" si="35"/>
        <v>0</v>
      </c>
      <c r="Q76" s="9">
        <f t="shared" si="36"/>
        <v>0</v>
      </c>
      <c r="R76" s="9">
        <f t="shared" si="37"/>
        <v>0</v>
      </c>
      <c r="S76" s="9">
        <f t="shared" si="38"/>
        <v>0</v>
      </c>
      <c r="T76" s="9">
        <f t="shared" si="39"/>
        <v>0</v>
      </c>
      <c r="U76" s="9">
        <f t="shared" si="40"/>
        <v>0</v>
      </c>
      <c r="V76" s="9">
        <f t="shared" si="41"/>
        <v>0</v>
      </c>
      <c r="W76" s="9">
        <v>322995699</v>
      </c>
      <c r="X76" s="18">
        <f t="shared" si="31"/>
        <v>322995699</v>
      </c>
    </row>
    <row r="77" spans="1:24" x14ac:dyDescent="0.15">
      <c r="A77" s="12" t="s">
        <v>3</v>
      </c>
      <c r="B77" s="17">
        <v>39546450</v>
      </c>
      <c r="C77" s="9">
        <v>0</v>
      </c>
      <c r="D77" s="9">
        <v>0</v>
      </c>
      <c r="E77" s="9">
        <v>5271590000</v>
      </c>
      <c r="F77" s="9">
        <v>417004</v>
      </c>
      <c r="G77" s="9">
        <v>760273675</v>
      </c>
      <c r="H77" s="9">
        <v>8673853522</v>
      </c>
      <c r="I77" s="9">
        <v>5251848</v>
      </c>
      <c r="J77" s="9">
        <v>1362888</v>
      </c>
      <c r="K77" s="18">
        <v>0</v>
      </c>
      <c r="M77" s="17">
        <f t="shared" si="32"/>
        <v>7369876</v>
      </c>
      <c r="N77" s="9">
        <f t="shared" si="33"/>
        <v>0</v>
      </c>
      <c r="O77" s="9">
        <f t="shared" si="34"/>
        <v>0</v>
      </c>
      <c r="P77" s="9">
        <f t="shared" si="35"/>
        <v>121478520</v>
      </c>
      <c r="Q77" s="9">
        <f t="shared" si="36"/>
        <v>417004</v>
      </c>
      <c r="R77" s="9">
        <f t="shared" si="37"/>
        <v>97871551</v>
      </c>
      <c r="S77" s="9">
        <f t="shared" si="38"/>
        <v>519563826</v>
      </c>
      <c r="T77" s="9">
        <f t="shared" si="39"/>
        <v>33087</v>
      </c>
      <c r="U77" s="9">
        <f t="shared" si="40"/>
        <v>1362888</v>
      </c>
      <c r="V77" s="9">
        <f t="shared" si="41"/>
        <v>0</v>
      </c>
      <c r="W77" s="9">
        <v>2210189206</v>
      </c>
      <c r="X77" s="18">
        <f t="shared" si="31"/>
        <v>2958285958</v>
      </c>
    </row>
    <row r="78" spans="1:24" x14ac:dyDescent="0.15">
      <c r="A78" s="12" t="s">
        <v>0</v>
      </c>
      <c r="B78" s="17">
        <v>29257800774</v>
      </c>
      <c r="C78" s="9">
        <v>0</v>
      </c>
      <c r="D78" s="9">
        <v>0</v>
      </c>
      <c r="E78" s="9">
        <v>85141245000</v>
      </c>
      <c r="F78" s="9">
        <v>163450929</v>
      </c>
      <c r="G78" s="9">
        <v>11105477464</v>
      </c>
      <c r="H78" s="9">
        <v>30562826205</v>
      </c>
      <c r="I78" s="9">
        <v>5251848</v>
      </c>
      <c r="J78" s="9">
        <f>J61+J71+J77</f>
        <v>3698215179</v>
      </c>
      <c r="K78" s="18">
        <v>2126618873</v>
      </c>
      <c r="M78" s="17">
        <f t="shared" si="32"/>
        <v>5452483752</v>
      </c>
      <c r="N78" s="9">
        <f t="shared" si="33"/>
        <v>0</v>
      </c>
      <c r="O78" s="9">
        <f t="shared" si="34"/>
        <v>0</v>
      </c>
      <c r="P78" s="9">
        <f t="shared" si="35"/>
        <v>1961994850</v>
      </c>
      <c r="Q78" s="9">
        <f t="shared" si="36"/>
        <v>163450929</v>
      </c>
      <c r="R78" s="9">
        <f t="shared" si="37"/>
        <v>1429630325</v>
      </c>
      <c r="S78" s="9">
        <f t="shared" si="38"/>
        <v>1830713290</v>
      </c>
      <c r="T78" s="9">
        <f t="shared" si="39"/>
        <v>33087</v>
      </c>
      <c r="U78" s="9">
        <f t="shared" si="40"/>
        <v>3698215179</v>
      </c>
      <c r="V78" s="9">
        <f t="shared" si="41"/>
        <v>2126618873</v>
      </c>
      <c r="W78" s="9">
        <v>153665933899</v>
      </c>
      <c r="X78" s="18">
        <f t="shared" si="31"/>
        <v>170329074184</v>
      </c>
    </row>
    <row r="79" spans="1:24" x14ac:dyDescent="0.15">
      <c r="A79" s="11" t="s">
        <v>27</v>
      </c>
      <c r="B79" s="32"/>
      <c r="C79" s="33"/>
      <c r="D79" s="33"/>
      <c r="E79" s="33"/>
      <c r="F79" s="33"/>
      <c r="G79" s="33"/>
      <c r="H79" s="33"/>
      <c r="I79" s="33"/>
      <c r="J79" s="33"/>
      <c r="K79" s="34"/>
      <c r="M79" s="32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4"/>
    </row>
    <row r="80" spans="1:24" x14ac:dyDescent="0.15">
      <c r="A80" s="12" t="s">
        <v>13</v>
      </c>
      <c r="B80" s="17">
        <v>15142502882</v>
      </c>
      <c r="C80" s="9">
        <v>0</v>
      </c>
      <c r="D80" s="9">
        <v>0</v>
      </c>
      <c r="E80" s="9">
        <v>35725445000</v>
      </c>
      <c r="F80" s="9">
        <v>88176799</v>
      </c>
      <c r="G80" s="9">
        <v>3345188501</v>
      </c>
      <c r="H80" s="9">
        <v>11924400391</v>
      </c>
      <c r="I80" s="9">
        <v>0</v>
      </c>
      <c r="J80" s="9">
        <f>SUM(J81:J89)</f>
        <v>891637541</v>
      </c>
      <c r="K80" s="18">
        <v>0</v>
      </c>
      <c r="M80" s="17">
        <f>ROUND($M$2*B80,0)</f>
        <v>2821956837</v>
      </c>
      <c r="N80" s="9">
        <f>ROUND($N$2*C80,0)</f>
        <v>0</v>
      </c>
      <c r="O80" s="9">
        <f>ROUND($O$2*D80,0)</f>
        <v>0</v>
      </c>
      <c r="P80" s="9">
        <f>ROUND($P$2*E80,0)</f>
        <v>823257155</v>
      </c>
      <c r="Q80" s="9">
        <f>ROUND($Q$2*F80,0)</f>
        <v>88176799</v>
      </c>
      <c r="R80" s="9">
        <f>ROUND($R$2*G80,0)</f>
        <v>430632806</v>
      </c>
      <c r="S80" s="9">
        <f>ROUND($S$2*H80,0)</f>
        <v>714271583</v>
      </c>
      <c r="T80" s="9">
        <f>ROUND($T$2*I80,0)</f>
        <v>0</v>
      </c>
      <c r="U80" s="9">
        <f>ROUND($U$2*J80,0)</f>
        <v>891637541</v>
      </c>
      <c r="V80" s="9">
        <f>ROUND($V$2*K80,0)</f>
        <v>0</v>
      </c>
      <c r="W80" s="9">
        <v>19468772417</v>
      </c>
      <c r="X80" s="18">
        <f t="shared" si="31"/>
        <v>25238705138</v>
      </c>
    </row>
    <row r="81" spans="1:24" x14ac:dyDescent="0.15">
      <c r="A81" s="12" t="s">
        <v>12</v>
      </c>
      <c r="B81" s="17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8">
        <v>0</v>
      </c>
      <c r="M81" s="17">
        <f t="shared" ref="M81:M97" si="42">ROUND($M$2*B81,0)</f>
        <v>0</v>
      </c>
      <c r="N81" s="9">
        <f t="shared" ref="N81:N97" si="43">ROUND($N$2*C81,0)</f>
        <v>0</v>
      </c>
      <c r="O81" s="9">
        <f t="shared" ref="O81:O97" si="44">ROUND($O$2*D81,0)</f>
        <v>0</v>
      </c>
      <c r="P81" s="9">
        <f t="shared" ref="P81:P97" si="45">ROUND($P$2*E81,0)</f>
        <v>0</v>
      </c>
      <c r="Q81" s="9">
        <f t="shared" ref="Q81:Q97" si="46">ROUND($Q$2*F81,0)</f>
        <v>0</v>
      </c>
      <c r="R81" s="9">
        <f t="shared" ref="R81:R97" si="47">ROUND($R$2*G81,0)</f>
        <v>0</v>
      </c>
      <c r="S81" s="9">
        <f t="shared" ref="S81:S97" si="48">ROUND($S$2*H81,0)</f>
        <v>0</v>
      </c>
      <c r="T81" s="9">
        <f t="shared" ref="T81:T97" si="49">ROUND($T$2*I81,0)</f>
        <v>0</v>
      </c>
      <c r="U81" s="9">
        <f t="shared" ref="U81:U97" si="50">ROUND($U$2*J81,0)</f>
        <v>0</v>
      </c>
      <c r="V81" s="9">
        <f t="shared" ref="V81:V97" si="51">ROUND($V$2*K81,0)</f>
        <v>0</v>
      </c>
      <c r="W81" s="9">
        <v>0</v>
      </c>
      <c r="X81" s="18">
        <f t="shared" si="31"/>
        <v>0</v>
      </c>
    </row>
    <row r="82" spans="1:24" x14ac:dyDescent="0.15">
      <c r="A82" s="12" t="s">
        <v>11</v>
      </c>
      <c r="B82" s="17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18">
        <v>0</v>
      </c>
      <c r="M82" s="17">
        <f t="shared" si="42"/>
        <v>0</v>
      </c>
      <c r="N82" s="9">
        <f t="shared" si="43"/>
        <v>0</v>
      </c>
      <c r="O82" s="9">
        <f t="shared" si="44"/>
        <v>0</v>
      </c>
      <c r="P82" s="9">
        <f t="shared" si="45"/>
        <v>0</v>
      </c>
      <c r="Q82" s="9">
        <f t="shared" si="46"/>
        <v>0</v>
      </c>
      <c r="R82" s="9">
        <f t="shared" si="47"/>
        <v>0</v>
      </c>
      <c r="S82" s="9">
        <f t="shared" si="48"/>
        <v>0</v>
      </c>
      <c r="T82" s="9">
        <f t="shared" si="49"/>
        <v>0</v>
      </c>
      <c r="U82" s="9">
        <f t="shared" si="50"/>
        <v>0</v>
      </c>
      <c r="V82" s="9">
        <f t="shared" si="51"/>
        <v>0</v>
      </c>
      <c r="W82" s="9">
        <v>0</v>
      </c>
      <c r="X82" s="18">
        <f t="shared" si="31"/>
        <v>0</v>
      </c>
    </row>
    <row r="83" spans="1:24" x14ac:dyDescent="0.15">
      <c r="A83" s="12" t="s">
        <v>10</v>
      </c>
      <c r="B83" s="17">
        <v>2885527077</v>
      </c>
      <c r="C83" s="9">
        <v>0</v>
      </c>
      <c r="D83" s="9">
        <v>0</v>
      </c>
      <c r="E83" s="9">
        <v>2715394000</v>
      </c>
      <c r="F83" s="9">
        <v>88176799</v>
      </c>
      <c r="G83" s="9">
        <v>3126787835</v>
      </c>
      <c r="H83" s="9">
        <v>10170541023</v>
      </c>
      <c r="I83" s="9">
        <v>0</v>
      </c>
      <c r="J83" s="9">
        <v>889365085</v>
      </c>
      <c r="K83" s="18">
        <v>0</v>
      </c>
      <c r="M83" s="17">
        <f t="shared" si="42"/>
        <v>537746826</v>
      </c>
      <c r="N83" s="9">
        <f t="shared" si="43"/>
        <v>0</v>
      </c>
      <c r="O83" s="9">
        <f t="shared" si="44"/>
        <v>0</v>
      </c>
      <c r="P83" s="9">
        <f t="shared" si="45"/>
        <v>62573539</v>
      </c>
      <c r="Q83" s="9">
        <f t="shared" si="46"/>
        <v>88176799</v>
      </c>
      <c r="R83" s="9">
        <f t="shared" si="47"/>
        <v>402517652</v>
      </c>
      <c r="S83" s="9">
        <f t="shared" si="48"/>
        <v>609215407</v>
      </c>
      <c r="T83" s="9">
        <f t="shared" si="49"/>
        <v>0</v>
      </c>
      <c r="U83" s="9">
        <f t="shared" si="50"/>
        <v>889365085</v>
      </c>
      <c r="V83" s="9">
        <f t="shared" si="51"/>
        <v>0</v>
      </c>
      <c r="W83" s="9">
        <v>17885456239</v>
      </c>
      <c r="X83" s="18">
        <f t="shared" si="31"/>
        <v>20475051547</v>
      </c>
    </row>
    <row r="84" spans="1:24" x14ac:dyDescent="0.15">
      <c r="A84" s="12" t="s">
        <v>9</v>
      </c>
      <c r="B84" s="17">
        <v>12256975805</v>
      </c>
      <c r="C84" s="9">
        <v>0</v>
      </c>
      <c r="D84" s="9">
        <v>0</v>
      </c>
      <c r="E84" s="9">
        <v>33010051000</v>
      </c>
      <c r="F84" s="9">
        <v>0</v>
      </c>
      <c r="G84" s="9">
        <v>218400666</v>
      </c>
      <c r="H84" s="9">
        <v>1745754471</v>
      </c>
      <c r="I84" s="9">
        <v>0</v>
      </c>
      <c r="J84" s="9">
        <v>2272456</v>
      </c>
      <c r="K84" s="18">
        <v>0</v>
      </c>
      <c r="M84" s="17">
        <f t="shared" si="42"/>
        <v>2284210011</v>
      </c>
      <c r="N84" s="9">
        <f t="shared" si="43"/>
        <v>0</v>
      </c>
      <c r="O84" s="9">
        <f t="shared" si="44"/>
        <v>0</v>
      </c>
      <c r="P84" s="9">
        <f t="shared" si="45"/>
        <v>760683615</v>
      </c>
      <c r="Q84" s="9">
        <f t="shared" si="46"/>
        <v>0</v>
      </c>
      <c r="R84" s="9">
        <f t="shared" si="47"/>
        <v>28115155</v>
      </c>
      <c r="S84" s="9">
        <f t="shared" si="48"/>
        <v>104570693</v>
      </c>
      <c r="T84" s="9">
        <f t="shared" si="49"/>
        <v>0</v>
      </c>
      <c r="U84" s="9">
        <f t="shared" si="50"/>
        <v>2272456</v>
      </c>
      <c r="V84" s="9">
        <f t="shared" si="51"/>
        <v>0</v>
      </c>
      <c r="W84" s="9">
        <v>1583316178</v>
      </c>
      <c r="X84" s="18">
        <f t="shared" si="31"/>
        <v>4763168108</v>
      </c>
    </row>
    <row r="85" spans="1:24" x14ac:dyDescent="0.15">
      <c r="A85" s="12" t="s">
        <v>8</v>
      </c>
      <c r="B85" s="17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18">
        <v>0</v>
      </c>
      <c r="M85" s="17">
        <f t="shared" si="42"/>
        <v>0</v>
      </c>
      <c r="N85" s="9">
        <f t="shared" si="43"/>
        <v>0</v>
      </c>
      <c r="O85" s="9">
        <f t="shared" si="44"/>
        <v>0</v>
      </c>
      <c r="P85" s="9">
        <f t="shared" si="45"/>
        <v>0</v>
      </c>
      <c r="Q85" s="9">
        <f t="shared" si="46"/>
        <v>0</v>
      </c>
      <c r="R85" s="9">
        <f t="shared" si="47"/>
        <v>0</v>
      </c>
      <c r="S85" s="9">
        <f t="shared" si="48"/>
        <v>0</v>
      </c>
      <c r="T85" s="9">
        <f t="shared" si="49"/>
        <v>0</v>
      </c>
      <c r="U85" s="9">
        <f t="shared" si="50"/>
        <v>0</v>
      </c>
      <c r="V85" s="9">
        <f t="shared" si="51"/>
        <v>0</v>
      </c>
      <c r="W85" s="9">
        <v>0</v>
      </c>
      <c r="X85" s="18">
        <f t="shared" si="31"/>
        <v>0</v>
      </c>
    </row>
    <row r="86" spans="1:24" x14ac:dyDescent="0.15">
      <c r="A86" s="12" t="s">
        <v>7</v>
      </c>
      <c r="B86" s="17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18">
        <v>0</v>
      </c>
      <c r="M86" s="17">
        <f t="shared" si="42"/>
        <v>0</v>
      </c>
      <c r="N86" s="9">
        <f t="shared" si="43"/>
        <v>0</v>
      </c>
      <c r="O86" s="9">
        <f t="shared" si="44"/>
        <v>0</v>
      </c>
      <c r="P86" s="9">
        <f t="shared" si="45"/>
        <v>0</v>
      </c>
      <c r="Q86" s="9">
        <f t="shared" si="46"/>
        <v>0</v>
      </c>
      <c r="R86" s="9">
        <f t="shared" si="47"/>
        <v>0</v>
      </c>
      <c r="S86" s="9">
        <f t="shared" si="48"/>
        <v>0</v>
      </c>
      <c r="T86" s="9">
        <f t="shared" si="49"/>
        <v>0</v>
      </c>
      <c r="U86" s="9">
        <f t="shared" si="50"/>
        <v>0</v>
      </c>
      <c r="V86" s="9">
        <f t="shared" si="51"/>
        <v>0</v>
      </c>
      <c r="W86" s="9">
        <v>0</v>
      </c>
      <c r="X86" s="18">
        <f t="shared" si="31"/>
        <v>0</v>
      </c>
    </row>
    <row r="87" spans="1:24" x14ac:dyDescent="0.15">
      <c r="A87" s="12" t="s">
        <v>6</v>
      </c>
      <c r="B87" s="17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18">
        <v>0</v>
      </c>
      <c r="M87" s="17">
        <f t="shared" si="42"/>
        <v>0</v>
      </c>
      <c r="N87" s="9">
        <f t="shared" si="43"/>
        <v>0</v>
      </c>
      <c r="O87" s="9">
        <f t="shared" si="44"/>
        <v>0</v>
      </c>
      <c r="P87" s="9">
        <f t="shared" si="45"/>
        <v>0</v>
      </c>
      <c r="Q87" s="9">
        <f t="shared" si="46"/>
        <v>0</v>
      </c>
      <c r="R87" s="9">
        <f t="shared" si="47"/>
        <v>0</v>
      </c>
      <c r="S87" s="9">
        <f t="shared" si="48"/>
        <v>0</v>
      </c>
      <c r="T87" s="9">
        <f t="shared" si="49"/>
        <v>0</v>
      </c>
      <c r="U87" s="9">
        <f t="shared" si="50"/>
        <v>0</v>
      </c>
      <c r="V87" s="9">
        <f t="shared" si="51"/>
        <v>0</v>
      </c>
      <c r="W87" s="9">
        <v>0</v>
      </c>
      <c r="X87" s="18">
        <f t="shared" si="31"/>
        <v>0</v>
      </c>
    </row>
    <row r="88" spans="1:24" x14ac:dyDescent="0.15">
      <c r="A88" s="12" t="s">
        <v>22</v>
      </c>
      <c r="B88" s="17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8104897</v>
      </c>
      <c r="I88" s="9">
        <v>0</v>
      </c>
      <c r="J88" s="9">
        <v>0</v>
      </c>
      <c r="K88" s="18">
        <v>0</v>
      </c>
      <c r="M88" s="17">
        <f t="shared" si="42"/>
        <v>0</v>
      </c>
      <c r="N88" s="9">
        <f t="shared" si="43"/>
        <v>0</v>
      </c>
      <c r="O88" s="9">
        <f t="shared" si="44"/>
        <v>0</v>
      </c>
      <c r="P88" s="9">
        <f t="shared" si="45"/>
        <v>0</v>
      </c>
      <c r="Q88" s="9">
        <f t="shared" si="46"/>
        <v>0</v>
      </c>
      <c r="R88" s="9">
        <f t="shared" si="47"/>
        <v>0</v>
      </c>
      <c r="S88" s="9">
        <f t="shared" si="48"/>
        <v>485483</v>
      </c>
      <c r="T88" s="9">
        <f t="shared" si="49"/>
        <v>0</v>
      </c>
      <c r="U88" s="9">
        <f t="shared" si="50"/>
        <v>0</v>
      </c>
      <c r="V88" s="9">
        <f t="shared" si="51"/>
        <v>0</v>
      </c>
      <c r="W88" s="9">
        <v>0</v>
      </c>
      <c r="X88" s="18">
        <f t="shared" si="31"/>
        <v>485483</v>
      </c>
    </row>
    <row r="89" spans="1:24" x14ac:dyDescent="0.15">
      <c r="A89" s="12" t="s">
        <v>5</v>
      </c>
      <c r="B89" s="17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18">
        <v>0</v>
      </c>
      <c r="M89" s="17">
        <f t="shared" si="42"/>
        <v>0</v>
      </c>
      <c r="N89" s="9">
        <f t="shared" si="43"/>
        <v>0</v>
      </c>
      <c r="O89" s="9">
        <f t="shared" si="44"/>
        <v>0</v>
      </c>
      <c r="P89" s="9">
        <f t="shared" si="45"/>
        <v>0</v>
      </c>
      <c r="Q89" s="9">
        <f t="shared" si="46"/>
        <v>0</v>
      </c>
      <c r="R89" s="9">
        <f t="shared" si="47"/>
        <v>0</v>
      </c>
      <c r="S89" s="9">
        <f t="shared" si="48"/>
        <v>0</v>
      </c>
      <c r="T89" s="9">
        <f t="shared" si="49"/>
        <v>0</v>
      </c>
      <c r="U89" s="9">
        <f t="shared" si="50"/>
        <v>0</v>
      </c>
      <c r="V89" s="9">
        <f t="shared" si="51"/>
        <v>0</v>
      </c>
      <c r="W89" s="9">
        <v>0</v>
      </c>
      <c r="X89" s="18">
        <f t="shared" si="31"/>
        <v>0</v>
      </c>
    </row>
    <row r="90" spans="1:24" x14ac:dyDescent="0.15">
      <c r="A90" s="12" t="s">
        <v>4</v>
      </c>
      <c r="B90" s="17">
        <v>0</v>
      </c>
      <c r="C90" s="9">
        <v>0</v>
      </c>
      <c r="D90" s="9">
        <v>0</v>
      </c>
      <c r="E90" s="9">
        <v>480077000</v>
      </c>
      <c r="F90" s="9">
        <v>0</v>
      </c>
      <c r="G90" s="9">
        <v>0</v>
      </c>
      <c r="H90" s="9">
        <v>0</v>
      </c>
      <c r="I90" s="9">
        <v>0</v>
      </c>
      <c r="J90" s="9">
        <f>SUM(J91:J95)</f>
        <v>0</v>
      </c>
      <c r="K90" s="18">
        <v>0</v>
      </c>
      <c r="M90" s="17">
        <f t="shared" si="42"/>
        <v>0</v>
      </c>
      <c r="N90" s="9">
        <f t="shared" si="43"/>
        <v>0</v>
      </c>
      <c r="O90" s="9">
        <f t="shared" si="44"/>
        <v>0</v>
      </c>
      <c r="P90" s="9">
        <f t="shared" si="45"/>
        <v>11062894</v>
      </c>
      <c r="Q90" s="9">
        <f t="shared" si="46"/>
        <v>0</v>
      </c>
      <c r="R90" s="9">
        <f t="shared" si="47"/>
        <v>0</v>
      </c>
      <c r="S90" s="9">
        <f t="shared" si="48"/>
        <v>0</v>
      </c>
      <c r="T90" s="9">
        <f t="shared" si="49"/>
        <v>0</v>
      </c>
      <c r="U90" s="9">
        <f t="shared" si="50"/>
        <v>0</v>
      </c>
      <c r="V90" s="9">
        <f t="shared" si="51"/>
        <v>0</v>
      </c>
      <c r="W90" s="9">
        <v>34082014569</v>
      </c>
      <c r="X90" s="18">
        <f t="shared" si="31"/>
        <v>34093077463</v>
      </c>
    </row>
    <row r="91" spans="1:24" x14ac:dyDescent="0.15">
      <c r="A91" s="12" t="s">
        <v>12</v>
      </c>
      <c r="B91" s="17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18">
        <v>0</v>
      </c>
      <c r="M91" s="17">
        <f t="shared" si="42"/>
        <v>0</v>
      </c>
      <c r="N91" s="9">
        <f t="shared" si="43"/>
        <v>0</v>
      </c>
      <c r="O91" s="9">
        <f t="shared" si="44"/>
        <v>0</v>
      </c>
      <c r="P91" s="9">
        <f t="shared" si="45"/>
        <v>0</v>
      </c>
      <c r="Q91" s="9">
        <f t="shared" si="46"/>
        <v>0</v>
      </c>
      <c r="R91" s="9">
        <f t="shared" si="47"/>
        <v>0</v>
      </c>
      <c r="S91" s="9">
        <f t="shared" si="48"/>
        <v>0</v>
      </c>
      <c r="T91" s="9">
        <f t="shared" si="49"/>
        <v>0</v>
      </c>
      <c r="U91" s="9">
        <f t="shared" si="50"/>
        <v>0</v>
      </c>
      <c r="V91" s="9">
        <f t="shared" si="51"/>
        <v>0</v>
      </c>
      <c r="W91" s="9">
        <v>0</v>
      </c>
      <c r="X91" s="18">
        <f t="shared" si="31"/>
        <v>0</v>
      </c>
    </row>
    <row r="92" spans="1:24" x14ac:dyDescent="0.15">
      <c r="A92" s="12" t="s">
        <v>10</v>
      </c>
      <c r="B92" s="17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18">
        <v>0</v>
      </c>
      <c r="M92" s="17">
        <f t="shared" si="42"/>
        <v>0</v>
      </c>
      <c r="N92" s="9">
        <f t="shared" si="43"/>
        <v>0</v>
      </c>
      <c r="O92" s="9">
        <f t="shared" si="44"/>
        <v>0</v>
      </c>
      <c r="P92" s="9">
        <f t="shared" si="45"/>
        <v>0</v>
      </c>
      <c r="Q92" s="9">
        <f t="shared" si="46"/>
        <v>0</v>
      </c>
      <c r="R92" s="9">
        <f t="shared" si="47"/>
        <v>0</v>
      </c>
      <c r="S92" s="9">
        <f t="shared" si="48"/>
        <v>0</v>
      </c>
      <c r="T92" s="9">
        <f t="shared" si="49"/>
        <v>0</v>
      </c>
      <c r="U92" s="9">
        <f t="shared" si="50"/>
        <v>0</v>
      </c>
      <c r="V92" s="9">
        <f t="shared" si="51"/>
        <v>0</v>
      </c>
      <c r="W92" s="9">
        <v>147982925</v>
      </c>
      <c r="X92" s="18">
        <f t="shared" si="31"/>
        <v>147982925</v>
      </c>
    </row>
    <row r="93" spans="1:24" x14ac:dyDescent="0.15">
      <c r="A93" s="12" t="s">
        <v>9</v>
      </c>
      <c r="B93" s="17">
        <v>0</v>
      </c>
      <c r="C93" s="9">
        <v>0</v>
      </c>
      <c r="D93" s="9">
        <v>0</v>
      </c>
      <c r="E93" s="9">
        <v>480077000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18">
        <v>0</v>
      </c>
      <c r="M93" s="17">
        <f t="shared" si="42"/>
        <v>0</v>
      </c>
      <c r="N93" s="9">
        <f t="shared" si="43"/>
        <v>0</v>
      </c>
      <c r="O93" s="9">
        <f t="shared" si="44"/>
        <v>0</v>
      </c>
      <c r="P93" s="9">
        <f t="shared" si="45"/>
        <v>11062894</v>
      </c>
      <c r="Q93" s="9">
        <f t="shared" si="46"/>
        <v>0</v>
      </c>
      <c r="R93" s="9">
        <f t="shared" si="47"/>
        <v>0</v>
      </c>
      <c r="S93" s="9">
        <f t="shared" si="48"/>
        <v>0</v>
      </c>
      <c r="T93" s="9">
        <f t="shared" si="49"/>
        <v>0</v>
      </c>
      <c r="U93" s="9">
        <f t="shared" si="50"/>
        <v>0</v>
      </c>
      <c r="V93" s="9">
        <f t="shared" si="51"/>
        <v>0</v>
      </c>
      <c r="W93" s="9">
        <v>33934031644</v>
      </c>
      <c r="X93" s="18">
        <f t="shared" si="31"/>
        <v>33945094538</v>
      </c>
    </row>
    <row r="94" spans="1:24" x14ac:dyDescent="0.15">
      <c r="A94" s="12" t="s">
        <v>22</v>
      </c>
      <c r="B94" s="17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18">
        <v>0</v>
      </c>
      <c r="M94" s="17">
        <f t="shared" si="42"/>
        <v>0</v>
      </c>
      <c r="N94" s="9">
        <f t="shared" si="43"/>
        <v>0</v>
      </c>
      <c r="O94" s="9">
        <f t="shared" si="44"/>
        <v>0</v>
      </c>
      <c r="P94" s="9">
        <f t="shared" si="45"/>
        <v>0</v>
      </c>
      <c r="Q94" s="9">
        <f t="shared" si="46"/>
        <v>0</v>
      </c>
      <c r="R94" s="9">
        <f t="shared" si="47"/>
        <v>0</v>
      </c>
      <c r="S94" s="9">
        <f t="shared" si="48"/>
        <v>0</v>
      </c>
      <c r="T94" s="9">
        <f t="shared" si="49"/>
        <v>0</v>
      </c>
      <c r="U94" s="9">
        <f t="shared" si="50"/>
        <v>0</v>
      </c>
      <c r="V94" s="9">
        <f t="shared" si="51"/>
        <v>0</v>
      </c>
      <c r="W94" s="9">
        <v>0</v>
      </c>
      <c r="X94" s="18">
        <f t="shared" si="31"/>
        <v>0</v>
      </c>
    </row>
    <row r="95" spans="1:24" x14ac:dyDescent="0.15">
      <c r="A95" s="12" t="s">
        <v>5</v>
      </c>
      <c r="B95" s="17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18">
        <v>0</v>
      </c>
      <c r="M95" s="17">
        <f t="shared" si="42"/>
        <v>0</v>
      </c>
      <c r="N95" s="9">
        <f t="shared" si="43"/>
        <v>0</v>
      </c>
      <c r="O95" s="9">
        <f t="shared" si="44"/>
        <v>0</v>
      </c>
      <c r="P95" s="9">
        <f t="shared" si="45"/>
        <v>0</v>
      </c>
      <c r="Q95" s="9">
        <f t="shared" si="46"/>
        <v>0</v>
      </c>
      <c r="R95" s="9">
        <f t="shared" si="47"/>
        <v>0</v>
      </c>
      <c r="S95" s="9">
        <f t="shared" si="48"/>
        <v>0</v>
      </c>
      <c r="T95" s="9">
        <f t="shared" si="49"/>
        <v>0</v>
      </c>
      <c r="U95" s="9">
        <f t="shared" si="50"/>
        <v>0</v>
      </c>
      <c r="V95" s="9">
        <f t="shared" si="51"/>
        <v>0</v>
      </c>
      <c r="W95" s="9">
        <v>0</v>
      </c>
      <c r="X95" s="18">
        <f t="shared" si="31"/>
        <v>0</v>
      </c>
    </row>
    <row r="96" spans="1:24" x14ac:dyDescent="0.15">
      <c r="A96" s="12" t="s">
        <v>3</v>
      </c>
      <c r="B96" s="17">
        <v>18064355</v>
      </c>
      <c r="C96" s="9">
        <v>0</v>
      </c>
      <c r="D96" s="9">
        <v>0</v>
      </c>
      <c r="E96" s="9">
        <v>3988685000</v>
      </c>
      <c r="F96" s="9">
        <v>417004</v>
      </c>
      <c r="G96" s="9">
        <v>721458689</v>
      </c>
      <c r="H96" s="9">
        <v>6800984452</v>
      </c>
      <c r="I96" s="9">
        <v>5251843</v>
      </c>
      <c r="J96" s="9">
        <v>1362886</v>
      </c>
      <c r="K96" s="18">
        <v>0</v>
      </c>
      <c r="M96" s="17">
        <f t="shared" si="42"/>
        <v>3366473</v>
      </c>
      <c r="N96" s="9">
        <f t="shared" si="43"/>
        <v>0</v>
      </c>
      <c r="O96" s="9">
        <f t="shared" si="44"/>
        <v>0</v>
      </c>
      <c r="P96" s="9">
        <f t="shared" si="45"/>
        <v>91915257</v>
      </c>
      <c r="Q96" s="9">
        <f t="shared" si="46"/>
        <v>417004</v>
      </c>
      <c r="R96" s="9">
        <f t="shared" si="47"/>
        <v>92874820</v>
      </c>
      <c r="S96" s="9">
        <f t="shared" si="48"/>
        <v>407378969</v>
      </c>
      <c r="T96" s="9">
        <f t="shared" si="49"/>
        <v>33087</v>
      </c>
      <c r="U96" s="9">
        <f t="shared" si="50"/>
        <v>1362886</v>
      </c>
      <c r="V96" s="9">
        <f t="shared" si="51"/>
        <v>0</v>
      </c>
      <c r="W96" s="9">
        <v>1578518290</v>
      </c>
      <c r="X96" s="18">
        <f t="shared" si="31"/>
        <v>2175866786</v>
      </c>
    </row>
    <row r="97" spans="1:24" x14ac:dyDescent="0.15">
      <c r="A97" s="12" t="s">
        <v>0</v>
      </c>
      <c r="B97" s="17">
        <v>15160567237</v>
      </c>
      <c r="C97" s="9">
        <v>0</v>
      </c>
      <c r="D97" s="9">
        <v>0</v>
      </c>
      <c r="E97" s="9">
        <v>40194207000</v>
      </c>
      <c r="F97" s="9">
        <v>88593803</v>
      </c>
      <c r="G97" s="9">
        <v>4066647190</v>
      </c>
      <c r="H97" s="9">
        <v>18725384843</v>
      </c>
      <c r="I97" s="9">
        <v>5251843</v>
      </c>
      <c r="J97" s="9">
        <f>J80+J90+J96</f>
        <v>893000427</v>
      </c>
      <c r="K97" s="18">
        <v>0</v>
      </c>
      <c r="M97" s="17">
        <f t="shared" si="42"/>
        <v>2825323310</v>
      </c>
      <c r="N97" s="9">
        <f t="shared" si="43"/>
        <v>0</v>
      </c>
      <c r="O97" s="9">
        <f t="shared" si="44"/>
        <v>0</v>
      </c>
      <c r="P97" s="9">
        <f t="shared" si="45"/>
        <v>926235306</v>
      </c>
      <c r="Q97" s="9">
        <f t="shared" si="46"/>
        <v>88593803</v>
      </c>
      <c r="R97" s="9">
        <f t="shared" si="47"/>
        <v>523507626</v>
      </c>
      <c r="S97" s="9">
        <f t="shared" si="48"/>
        <v>1121650552</v>
      </c>
      <c r="T97" s="9">
        <f t="shared" si="49"/>
        <v>33087</v>
      </c>
      <c r="U97" s="9">
        <f t="shared" si="50"/>
        <v>893000427</v>
      </c>
      <c r="V97" s="9">
        <f t="shared" si="51"/>
        <v>0</v>
      </c>
      <c r="W97" s="9">
        <v>55129305276</v>
      </c>
      <c r="X97" s="18">
        <f t="shared" si="31"/>
        <v>61507649387</v>
      </c>
    </row>
    <row r="98" spans="1:24" x14ac:dyDescent="0.15">
      <c r="A98" s="11" t="s">
        <v>28</v>
      </c>
      <c r="B98" s="32"/>
      <c r="C98" s="33"/>
      <c r="D98" s="33"/>
      <c r="E98" s="33"/>
      <c r="F98" s="33"/>
      <c r="G98" s="33"/>
      <c r="H98" s="33"/>
      <c r="I98" s="33"/>
      <c r="J98" s="33"/>
      <c r="K98" s="34"/>
      <c r="M98" s="32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4"/>
    </row>
    <row r="99" spans="1:24" x14ac:dyDescent="0.15">
      <c r="A99" s="12" t="s">
        <v>13</v>
      </c>
      <c r="B99" s="17">
        <v>327779184</v>
      </c>
      <c r="C99" s="9">
        <v>0</v>
      </c>
      <c r="D99" s="9">
        <v>0</v>
      </c>
      <c r="E99" s="9">
        <v>1717184000</v>
      </c>
      <c r="F99" s="9">
        <v>3283465</v>
      </c>
      <c r="G99" s="9">
        <v>94506928</v>
      </c>
      <c r="H99" s="9">
        <v>691748966</v>
      </c>
      <c r="I99" s="9">
        <v>0</v>
      </c>
      <c r="J99" s="9">
        <f>SUM(J100:J108)</f>
        <v>36258504</v>
      </c>
      <c r="K99" s="18">
        <v>0</v>
      </c>
      <c r="M99" s="17">
        <f>ROUND($M$2*B99,0)</f>
        <v>61084929</v>
      </c>
      <c r="N99" s="9">
        <f>ROUND($N$2*C99,0)</f>
        <v>0</v>
      </c>
      <c r="O99" s="9">
        <f>ROUND($O$2*D99,0)</f>
        <v>0</v>
      </c>
      <c r="P99" s="9">
        <f>ROUND($P$2*E99,0)</f>
        <v>39570788</v>
      </c>
      <c r="Q99" s="9">
        <f>ROUND($Q$2*F99,0)</f>
        <v>3283465</v>
      </c>
      <c r="R99" s="9">
        <f>ROUND($R$2*G99,0)</f>
        <v>12166066</v>
      </c>
      <c r="S99" s="9">
        <f>ROUND($S$2*H99,0)</f>
        <v>41435763</v>
      </c>
      <c r="T99" s="9">
        <f>ROUND($T$2*I99,0)</f>
        <v>0</v>
      </c>
      <c r="U99" s="9">
        <f>ROUND($U$2*J99,0)</f>
        <v>36258504</v>
      </c>
      <c r="V99" s="9">
        <f>ROUND($V$2*K99,0)</f>
        <v>0</v>
      </c>
      <c r="W99" s="9">
        <v>952215888</v>
      </c>
      <c r="X99" s="18">
        <f t="shared" si="31"/>
        <v>1146015403</v>
      </c>
    </row>
    <row r="100" spans="1:24" x14ac:dyDescent="0.15">
      <c r="A100" s="12" t="s">
        <v>12</v>
      </c>
      <c r="B100" s="17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18">
        <v>0</v>
      </c>
      <c r="M100" s="17">
        <f t="shared" ref="M100:M116" si="52">ROUND($M$2*B100,0)</f>
        <v>0</v>
      </c>
      <c r="N100" s="9">
        <f t="shared" ref="N100:N116" si="53">ROUND($N$2*C100,0)</f>
        <v>0</v>
      </c>
      <c r="O100" s="9">
        <f t="shared" ref="O100:O116" si="54">ROUND($O$2*D100,0)</f>
        <v>0</v>
      </c>
      <c r="P100" s="9">
        <f t="shared" ref="P100:P116" si="55">ROUND($P$2*E100,0)</f>
        <v>0</v>
      </c>
      <c r="Q100" s="9">
        <f t="shared" ref="Q100:Q116" si="56">ROUND($Q$2*F100,0)</f>
        <v>0</v>
      </c>
      <c r="R100" s="9">
        <f t="shared" ref="R100:R116" si="57">ROUND($R$2*G100,0)</f>
        <v>0</v>
      </c>
      <c r="S100" s="9">
        <f t="shared" ref="S100:S116" si="58">ROUND($S$2*H100,0)</f>
        <v>0</v>
      </c>
      <c r="T100" s="9">
        <f t="shared" ref="T100:T116" si="59">ROUND($T$2*I100,0)</f>
        <v>0</v>
      </c>
      <c r="U100" s="9">
        <f t="shared" ref="U100:U116" si="60">ROUND($U$2*J100,0)</f>
        <v>0</v>
      </c>
      <c r="V100" s="9">
        <f t="shared" ref="V100:V116" si="61">ROUND($V$2*K100,0)</f>
        <v>0</v>
      </c>
      <c r="W100" s="9">
        <v>0</v>
      </c>
      <c r="X100" s="18">
        <f t="shared" si="31"/>
        <v>0</v>
      </c>
    </row>
    <row r="101" spans="1:24" x14ac:dyDescent="0.15">
      <c r="A101" s="12" t="s">
        <v>11</v>
      </c>
      <c r="B101" s="17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18">
        <v>0</v>
      </c>
      <c r="M101" s="17">
        <f t="shared" si="52"/>
        <v>0</v>
      </c>
      <c r="N101" s="9">
        <f t="shared" si="53"/>
        <v>0</v>
      </c>
      <c r="O101" s="9">
        <f t="shared" si="54"/>
        <v>0</v>
      </c>
      <c r="P101" s="9">
        <f t="shared" si="55"/>
        <v>0</v>
      </c>
      <c r="Q101" s="9">
        <f t="shared" si="56"/>
        <v>0</v>
      </c>
      <c r="R101" s="9">
        <f t="shared" si="57"/>
        <v>0</v>
      </c>
      <c r="S101" s="9">
        <f t="shared" si="58"/>
        <v>0</v>
      </c>
      <c r="T101" s="9">
        <f t="shared" si="59"/>
        <v>0</v>
      </c>
      <c r="U101" s="9">
        <f t="shared" si="60"/>
        <v>0</v>
      </c>
      <c r="V101" s="9">
        <f t="shared" si="61"/>
        <v>0</v>
      </c>
      <c r="W101" s="9">
        <v>0</v>
      </c>
      <c r="X101" s="18">
        <f t="shared" si="31"/>
        <v>0</v>
      </c>
    </row>
    <row r="102" spans="1:24" x14ac:dyDescent="0.15">
      <c r="A102" s="12" t="s">
        <v>10</v>
      </c>
      <c r="B102" s="17">
        <v>149145095</v>
      </c>
      <c r="C102" s="9">
        <v>0</v>
      </c>
      <c r="D102" s="9">
        <v>0</v>
      </c>
      <c r="E102" s="9">
        <v>135935000</v>
      </c>
      <c r="F102" s="9">
        <v>3283465</v>
      </c>
      <c r="G102" s="9">
        <v>88479238</v>
      </c>
      <c r="H102" s="9">
        <v>690100127</v>
      </c>
      <c r="I102" s="9">
        <v>0</v>
      </c>
      <c r="J102" s="9">
        <v>36258504</v>
      </c>
      <c r="K102" s="18">
        <v>0</v>
      </c>
      <c r="M102" s="17">
        <f t="shared" si="52"/>
        <v>27794680</v>
      </c>
      <c r="N102" s="9">
        <f t="shared" si="53"/>
        <v>0</v>
      </c>
      <c r="O102" s="9">
        <f t="shared" si="54"/>
        <v>0</v>
      </c>
      <c r="P102" s="9">
        <f t="shared" si="55"/>
        <v>3132486</v>
      </c>
      <c r="Q102" s="9">
        <f t="shared" si="56"/>
        <v>3283465</v>
      </c>
      <c r="R102" s="9">
        <f t="shared" si="57"/>
        <v>11390109</v>
      </c>
      <c r="S102" s="9">
        <f t="shared" si="58"/>
        <v>41336998</v>
      </c>
      <c r="T102" s="9">
        <f t="shared" si="59"/>
        <v>0</v>
      </c>
      <c r="U102" s="9">
        <f t="shared" si="60"/>
        <v>36258504</v>
      </c>
      <c r="V102" s="9">
        <f t="shared" si="61"/>
        <v>0</v>
      </c>
      <c r="W102" s="9">
        <v>874953959</v>
      </c>
      <c r="X102" s="18">
        <f t="shared" si="31"/>
        <v>998150201</v>
      </c>
    </row>
    <row r="103" spans="1:24" x14ac:dyDescent="0.15">
      <c r="A103" s="12" t="s">
        <v>9</v>
      </c>
      <c r="B103" s="17">
        <v>178634089</v>
      </c>
      <c r="C103" s="9">
        <v>0</v>
      </c>
      <c r="D103" s="9">
        <v>0</v>
      </c>
      <c r="E103" s="9">
        <v>1581250000</v>
      </c>
      <c r="F103" s="9">
        <v>0</v>
      </c>
      <c r="G103" s="9">
        <v>6027690</v>
      </c>
      <c r="H103" s="9">
        <v>1648839</v>
      </c>
      <c r="I103" s="9">
        <v>0</v>
      </c>
      <c r="J103" s="9">
        <v>0</v>
      </c>
      <c r="K103" s="18">
        <v>0</v>
      </c>
      <c r="M103" s="17">
        <f t="shared" si="52"/>
        <v>33290249</v>
      </c>
      <c r="N103" s="9">
        <f t="shared" si="53"/>
        <v>0</v>
      </c>
      <c r="O103" s="9">
        <f t="shared" si="54"/>
        <v>0</v>
      </c>
      <c r="P103" s="9">
        <f t="shared" si="55"/>
        <v>36438325</v>
      </c>
      <c r="Q103" s="9">
        <f t="shared" si="56"/>
        <v>0</v>
      </c>
      <c r="R103" s="9">
        <f t="shared" si="57"/>
        <v>775957</v>
      </c>
      <c r="S103" s="9">
        <f t="shared" si="58"/>
        <v>98765</v>
      </c>
      <c r="T103" s="9">
        <f t="shared" si="59"/>
        <v>0</v>
      </c>
      <c r="U103" s="9">
        <f t="shared" si="60"/>
        <v>0</v>
      </c>
      <c r="V103" s="9">
        <f t="shared" si="61"/>
        <v>0</v>
      </c>
      <c r="W103" s="9">
        <v>77261929</v>
      </c>
      <c r="X103" s="18">
        <f t="shared" si="31"/>
        <v>147865225</v>
      </c>
    </row>
    <row r="104" spans="1:24" x14ac:dyDescent="0.15">
      <c r="A104" s="12" t="s">
        <v>8</v>
      </c>
      <c r="B104" s="17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18">
        <v>0</v>
      </c>
      <c r="M104" s="17">
        <f t="shared" si="52"/>
        <v>0</v>
      </c>
      <c r="N104" s="9">
        <f t="shared" si="53"/>
        <v>0</v>
      </c>
      <c r="O104" s="9">
        <f t="shared" si="54"/>
        <v>0</v>
      </c>
      <c r="P104" s="9">
        <f t="shared" si="55"/>
        <v>0</v>
      </c>
      <c r="Q104" s="9">
        <f t="shared" si="56"/>
        <v>0</v>
      </c>
      <c r="R104" s="9">
        <f t="shared" si="57"/>
        <v>0</v>
      </c>
      <c r="S104" s="9">
        <f t="shared" si="58"/>
        <v>0</v>
      </c>
      <c r="T104" s="9">
        <f t="shared" si="59"/>
        <v>0</v>
      </c>
      <c r="U104" s="9">
        <f t="shared" si="60"/>
        <v>0</v>
      </c>
      <c r="V104" s="9">
        <f t="shared" si="61"/>
        <v>0</v>
      </c>
      <c r="W104" s="9">
        <v>0</v>
      </c>
      <c r="X104" s="18">
        <f t="shared" si="31"/>
        <v>0</v>
      </c>
    </row>
    <row r="105" spans="1:24" x14ac:dyDescent="0.15">
      <c r="A105" s="12" t="s">
        <v>7</v>
      </c>
      <c r="B105" s="17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18">
        <v>0</v>
      </c>
      <c r="M105" s="17">
        <f t="shared" si="52"/>
        <v>0</v>
      </c>
      <c r="N105" s="9">
        <f t="shared" si="53"/>
        <v>0</v>
      </c>
      <c r="O105" s="9">
        <f t="shared" si="54"/>
        <v>0</v>
      </c>
      <c r="P105" s="9">
        <f t="shared" si="55"/>
        <v>0</v>
      </c>
      <c r="Q105" s="9">
        <f t="shared" si="56"/>
        <v>0</v>
      </c>
      <c r="R105" s="9">
        <f t="shared" si="57"/>
        <v>0</v>
      </c>
      <c r="S105" s="9">
        <f t="shared" si="58"/>
        <v>0</v>
      </c>
      <c r="T105" s="9">
        <f t="shared" si="59"/>
        <v>0</v>
      </c>
      <c r="U105" s="9">
        <f t="shared" si="60"/>
        <v>0</v>
      </c>
      <c r="V105" s="9">
        <f t="shared" si="61"/>
        <v>0</v>
      </c>
      <c r="W105" s="9">
        <v>0</v>
      </c>
      <c r="X105" s="18">
        <f t="shared" si="31"/>
        <v>0</v>
      </c>
    </row>
    <row r="106" spans="1:24" x14ac:dyDescent="0.15">
      <c r="A106" s="12" t="s">
        <v>6</v>
      </c>
      <c r="B106" s="17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18">
        <v>0</v>
      </c>
      <c r="M106" s="17">
        <f t="shared" si="52"/>
        <v>0</v>
      </c>
      <c r="N106" s="9">
        <f t="shared" si="53"/>
        <v>0</v>
      </c>
      <c r="O106" s="9">
        <f t="shared" si="54"/>
        <v>0</v>
      </c>
      <c r="P106" s="9">
        <f t="shared" si="55"/>
        <v>0</v>
      </c>
      <c r="Q106" s="9">
        <f t="shared" si="56"/>
        <v>0</v>
      </c>
      <c r="R106" s="9">
        <f t="shared" si="57"/>
        <v>0</v>
      </c>
      <c r="S106" s="9">
        <f t="shared" si="58"/>
        <v>0</v>
      </c>
      <c r="T106" s="9">
        <f t="shared" si="59"/>
        <v>0</v>
      </c>
      <c r="U106" s="9">
        <f t="shared" si="60"/>
        <v>0</v>
      </c>
      <c r="V106" s="9">
        <f t="shared" si="61"/>
        <v>0</v>
      </c>
      <c r="W106" s="9">
        <v>0</v>
      </c>
      <c r="X106" s="18">
        <f t="shared" si="31"/>
        <v>0</v>
      </c>
    </row>
    <row r="107" spans="1:24" x14ac:dyDescent="0.15">
      <c r="A107" s="12" t="s">
        <v>22</v>
      </c>
      <c r="B107" s="17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18">
        <v>0</v>
      </c>
      <c r="M107" s="17">
        <f t="shared" si="52"/>
        <v>0</v>
      </c>
      <c r="N107" s="9">
        <f t="shared" si="53"/>
        <v>0</v>
      </c>
      <c r="O107" s="9">
        <f t="shared" si="54"/>
        <v>0</v>
      </c>
      <c r="P107" s="9">
        <f t="shared" si="55"/>
        <v>0</v>
      </c>
      <c r="Q107" s="9">
        <f t="shared" si="56"/>
        <v>0</v>
      </c>
      <c r="R107" s="9">
        <f t="shared" si="57"/>
        <v>0</v>
      </c>
      <c r="S107" s="9">
        <f t="shared" si="58"/>
        <v>0</v>
      </c>
      <c r="T107" s="9">
        <f t="shared" si="59"/>
        <v>0</v>
      </c>
      <c r="U107" s="9">
        <f t="shared" si="60"/>
        <v>0</v>
      </c>
      <c r="V107" s="9">
        <f t="shared" si="61"/>
        <v>0</v>
      </c>
      <c r="W107" s="9">
        <v>0</v>
      </c>
      <c r="X107" s="18">
        <f t="shared" si="31"/>
        <v>0</v>
      </c>
    </row>
    <row r="108" spans="1:24" x14ac:dyDescent="0.15">
      <c r="A108" s="12" t="s">
        <v>5</v>
      </c>
      <c r="B108" s="17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18">
        <v>0</v>
      </c>
      <c r="M108" s="17">
        <f t="shared" si="52"/>
        <v>0</v>
      </c>
      <c r="N108" s="9">
        <f t="shared" si="53"/>
        <v>0</v>
      </c>
      <c r="O108" s="9">
        <f t="shared" si="54"/>
        <v>0</v>
      </c>
      <c r="P108" s="9">
        <f t="shared" si="55"/>
        <v>0</v>
      </c>
      <c r="Q108" s="9">
        <f t="shared" si="56"/>
        <v>0</v>
      </c>
      <c r="R108" s="9">
        <f t="shared" si="57"/>
        <v>0</v>
      </c>
      <c r="S108" s="9">
        <f t="shared" si="58"/>
        <v>0</v>
      </c>
      <c r="T108" s="9">
        <f t="shared" si="59"/>
        <v>0</v>
      </c>
      <c r="U108" s="9">
        <f t="shared" si="60"/>
        <v>0</v>
      </c>
      <c r="V108" s="9">
        <f t="shared" si="61"/>
        <v>0</v>
      </c>
      <c r="W108" s="9">
        <v>0</v>
      </c>
      <c r="X108" s="18">
        <f t="shared" si="31"/>
        <v>0</v>
      </c>
    </row>
    <row r="109" spans="1:24" x14ac:dyDescent="0.15">
      <c r="A109" s="12" t="s">
        <v>4</v>
      </c>
      <c r="B109" s="17">
        <v>0</v>
      </c>
      <c r="C109" s="9">
        <v>0</v>
      </c>
      <c r="D109" s="9">
        <v>0</v>
      </c>
      <c r="E109" s="9">
        <v>19742000</v>
      </c>
      <c r="F109" s="9">
        <v>0</v>
      </c>
      <c r="G109" s="9">
        <v>0</v>
      </c>
      <c r="H109" s="9">
        <v>0</v>
      </c>
      <c r="I109" s="9">
        <v>0</v>
      </c>
      <c r="J109" s="9">
        <f>SUM(J110:J114)</f>
        <v>0</v>
      </c>
      <c r="K109" s="18">
        <v>0</v>
      </c>
      <c r="M109" s="17">
        <f t="shared" si="52"/>
        <v>0</v>
      </c>
      <c r="N109" s="9">
        <f t="shared" si="53"/>
        <v>0</v>
      </c>
      <c r="O109" s="9">
        <f t="shared" si="54"/>
        <v>0</v>
      </c>
      <c r="P109" s="9">
        <f t="shared" si="55"/>
        <v>454935</v>
      </c>
      <c r="Q109" s="9">
        <f t="shared" si="56"/>
        <v>0</v>
      </c>
      <c r="R109" s="9">
        <f t="shared" si="57"/>
        <v>0</v>
      </c>
      <c r="S109" s="9">
        <f t="shared" si="58"/>
        <v>0</v>
      </c>
      <c r="T109" s="9">
        <f t="shared" si="59"/>
        <v>0</v>
      </c>
      <c r="U109" s="9">
        <f t="shared" si="60"/>
        <v>0</v>
      </c>
      <c r="V109" s="9">
        <f t="shared" si="61"/>
        <v>0</v>
      </c>
      <c r="W109" s="9">
        <v>1543821655</v>
      </c>
      <c r="X109" s="18">
        <f t="shared" si="31"/>
        <v>1544276590</v>
      </c>
    </row>
    <row r="110" spans="1:24" x14ac:dyDescent="0.15">
      <c r="A110" s="12" t="s">
        <v>12</v>
      </c>
      <c r="B110" s="17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18">
        <v>0</v>
      </c>
      <c r="M110" s="17">
        <f t="shared" si="52"/>
        <v>0</v>
      </c>
      <c r="N110" s="9">
        <f t="shared" si="53"/>
        <v>0</v>
      </c>
      <c r="O110" s="9">
        <f t="shared" si="54"/>
        <v>0</v>
      </c>
      <c r="P110" s="9">
        <f t="shared" si="55"/>
        <v>0</v>
      </c>
      <c r="Q110" s="9">
        <f t="shared" si="56"/>
        <v>0</v>
      </c>
      <c r="R110" s="9">
        <f t="shared" si="57"/>
        <v>0</v>
      </c>
      <c r="S110" s="9">
        <f t="shared" si="58"/>
        <v>0</v>
      </c>
      <c r="T110" s="9">
        <f t="shared" si="59"/>
        <v>0</v>
      </c>
      <c r="U110" s="9">
        <f t="shared" si="60"/>
        <v>0</v>
      </c>
      <c r="V110" s="9">
        <f t="shared" si="61"/>
        <v>0</v>
      </c>
      <c r="W110" s="9">
        <v>0</v>
      </c>
      <c r="X110" s="18">
        <f t="shared" si="31"/>
        <v>0</v>
      </c>
    </row>
    <row r="111" spans="1:24" x14ac:dyDescent="0.15">
      <c r="A111" s="12" t="s">
        <v>10</v>
      </c>
      <c r="B111" s="17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18">
        <v>0</v>
      </c>
      <c r="M111" s="17">
        <f t="shared" si="52"/>
        <v>0</v>
      </c>
      <c r="N111" s="9">
        <f t="shared" si="53"/>
        <v>0</v>
      </c>
      <c r="O111" s="9">
        <f t="shared" si="54"/>
        <v>0</v>
      </c>
      <c r="P111" s="9">
        <f t="shared" si="55"/>
        <v>0</v>
      </c>
      <c r="Q111" s="9">
        <f t="shared" si="56"/>
        <v>0</v>
      </c>
      <c r="R111" s="9">
        <f t="shared" si="57"/>
        <v>0</v>
      </c>
      <c r="S111" s="9">
        <f t="shared" si="58"/>
        <v>0</v>
      </c>
      <c r="T111" s="9">
        <f t="shared" si="59"/>
        <v>0</v>
      </c>
      <c r="U111" s="9">
        <f t="shared" si="60"/>
        <v>0</v>
      </c>
      <c r="V111" s="9">
        <f t="shared" si="61"/>
        <v>0</v>
      </c>
      <c r="W111" s="9">
        <v>6074927</v>
      </c>
      <c r="X111" s="18">
        <f t="shared" si="31"/>
        <v>6074927</v>
      </c>
    </row>
    <row r="112" spans="1:24" x14ac:dyDescent="0.15">
      <c r="A112" s="12" t="s">
        <v>9</v>
      </c>
      <c r="B112" s="17">
        <v>0</v>
      </c>
      <c r="C112" s="9">
        <v>0</v>
      </c>
      <c r="D112" s="9">
        <v>0</v>
      </c>
      <c r="E112" s="9">
        <v>19742000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18">
        <v>0</v>
      </c>
      <c r="M112" s="17">
        <f t="shared" si="52"/>
        <v>0</v>
      </c>
      <c r="N112" s="9">
        <f t="shared" si="53"/>
        <v>0</v>
      </c>
      <c r="O112" s="9">
        <f t="shared" si="54"/>
        <v>0</v>
      </c>
      <c r="P112" s="9">
        <f t="shared" si="55"/>
        <v>454935</v>
      </c>
      <c r="Q112" s="9">
        <f t="shared" si="56"/>
        <v>0</v>
      </c>
      <c r="R112" s="9">
        <f t="shared" si="57"/>
        <v>0</v>
      </c>
      <c r="S112" s="9">
        <f t="shared" si="58"/>
        <v>0</v>
      </c>
      <c r="T112" s="9">
        <f t="shared" si="59"/>
        <v>0</v>
      </c>
      <c r="U112" s="9">
        <f t="shared" si="60"/>
        <v>0</v>
      </c>
      <c r="V112" s="9">
        <f t="shared" si="61"/>
        <v>0</v>
      </c>
      <c r="W112" s="9">
        <v>1537746728</v>
      </c>
      <c r="X112" s="18">
        <f t="shared" si="31"/>
        <v>1538201663</v>
      </c>
    </row>
    <row r="113" spans="1:24" x14ac:dyDescent="0.15">
      <c r="A113" s="12" t="s">
        <v>22</v>
      </c>
      <c r="B113" s="17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18">
        <v>0</v>
      </c>
      <c r="M113" s="17">
        <f t="shared" si="52"/>
        <v>0</v>
      </c>
      <c r="N113" s="9">
        <f t="shared" si="53"/>
        <v>0</v>
      </c>
      <c r="O113" s="9">
        <f t="shared" si="54"/>
        <v>0</v>
      </c>
      <c r="P113" s="9">
        <f t="shared" si="55"/>
        <v>0</v>
      </c>
      <c r="Q113" s="9">
        <f t="shared" si="56"/>
        <v>0</v>
      </c>
      <c r="R113" s="9">
        <f t="shared" si="57"/>
        <v>0</v>
      </c>
      <c r="S113" s="9">
        <f t="shared" si="58"/>
        <v>0</v>
      </c>
      <c r="T113" s="9">
        <f t="shared" si="59"/>
        <v>0</v>
      </c>
      <c r="U113" s="9">
        <f t="shared" si="60"/>
        <v>0</v>
      </c>
      <c r="V113" s="9">
        <f t="shared" si="61"/>
        <v>0</v>
      </c>
      <c r="W113" s="9">
        <v>0</v>
      </c>
      <c r="X113" s="18">
        <f t="shared" si="31"/>
        <v>0</v>
      </c>
    </row>
    <row r="114" spans="1:24" x14ac:dyDescent="0.15">
      <c r="A114" s="12" t="s">
        <v>5</v>
      </c>
      <c r="B114" s="17">
        <v>0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18">
        <v>0</v>
      </c>
      <c r="M114" s="17">
        <f t="shared" si="52"/>
        <v>0</v>
      </c>
      <c r="N114" s="9">
        <f t="shared" si="53"/>
        <v>0</v>
      </c>
      <c r="O114" s="9">
        <f t="shared" si="54"/>
        <v>0</v>
      </c>
      <c r="P114" s="9">
        <f t="shared" si="55"/>
        <v>0</v>
      </c>
      <c r="Q114" s="9">
        <f t="shared" si="56"/>
        <v>0</v>
      </c>
      <c r="R114" s="9">
        <f t="shared" si="57"/>
        <v>0</v>
      </c>
      <c r="S114" s="9">
        <f t="shared" si="58"/>
        <v>0</v>
      </c>
      <c r="T114" s="9">
        <f t="shared" si="59"/>
        <v>0</v>
      </c>
      <c r="U114" s="9">
        <f t="shared" si="60"/>
        <v>0</v>
      </c>
      <c r="V114" s="9">
        <f t="shared" si="61"/>
        <v>0</v>
      </c>
      <c r="W114" s="9">
        <v>0</v>
      </c>
      <c r="X114" s="18">
        <f t="shared" si="31"/>
        <v>0</v>
      </c>
    </row>
    <row r="115" spans="1:24" x14ac:dyDescent="0.15">
      <c r="A115" s="12" t="s">
        <v>3</v>
      </c>
      <c r="B115" s="17">
        <v>2784996</v>
      </c>
      <c r="C115" s="9">
        <v>0</v>
      </c>
      <c r="D115" s="9">
        <v>0</v>
      </c>
      <c r="E115" s="9">
        <v>114632000</v>
      </c>
      <c r="F115" s="9">
        <v>13351</v>
      </c>
      <c r="G115" s="9">
        <v>6045078</v>
      </c>
      <c r="H115" s="9">
        <v>219648553</v>
      </c>
      <c r="I115" s="9">
        <v>644276</v>
      </c>
      <c r="J115" s="9">
        <v>0</v>
      </c>
      <c r="K115" s="18">
        <v>0</v>
      </c>
      <c r="M115" s="17">
        <f t="shared" si="52"/>
        <v>519012</v>
      </c>
      <c r="N115" s="9">
        <f t="shared" si="53"/>
        <v>0</v>
      </c>
      <c r="O115" s="9">
        <f t="shared" si="54"/>
        <v>0</v>
      </c>
      <c r="P115" s="9">
        <f t="shared" si="55"/>
        <v>2641580</v>
      </c>
      <c r="Q115" s="9">
        <f t="shared" si="56"/>
        <v>13351</v>
      </c>
      <c r="R115" s="9">
        <f t="shared" si="57"/>
        <v>778195</v>
      </c>
      <c r="S115" s="9">
        <f t="shared" si="58"/>
        <v>13156948</v>
      </c>
      <c r="T115" s="9">
        <f t="shared" si="59"/>
        <v>4059</v>
      </c>
      <c r="U115" s="9">
        <f t="shared" si="60"/>
        <v>0</v>
      </c>
      <c r="V115" s="9">
        <f t="shared" si="61"/>
        <v>0</v>
      </c>
      <c r="W115" s="9">
        <v>65898914</v>
      </c>
      <c r="X115" s="18">
        <f t="shared" si="31"/>
        <v>83012059</v>
      </c>
    </row>
    <row r="116" spans="1:24" x14ac:dyDescent="0.15">
      <c r="A116" s="12" t="s">
        <v>0</v>
      </c>
      <c r="B116" s="17">
        <v>330564180</v>
      </c>
      <c r="C116" s="9">
        <v>0</v>
      </c>
      <c r="D116" s="9">
        <v>0</v>
      </c>
      <c r="E116" s="9">
        <v>1851558000</v>
      </c>
      <c r="F116" s="9">
        <v>3296816</v>
      </c>
      <c r="G116" s="9">
        <v>100552006</v>
      </c>
      <c r="H116" s="9">
        <v>911397519</v>
      </c>
      <c r="I116" s="9">
        <v>644276</v>
      </c>
      <c r="J116" s="9">
        <f>J99+J109+J115</f>
        <v>36258504</v>
      </c>
      <c r="K116" s="18">
        <v>0</v>
      </c>
      <c r="M116" s="17">
        <f t="shared" si="52"/>
        <v>61603941</v>
      </c>
      <c r="N116" s="9">
        <f t="shared" si="53"/>
        <v>0</v>
      </c>
      <c r="O116" s="9">
        <f t="shared" si="54"/>
        <v>0</v>
      </c>
      <c r="P116" s="9">
        <f t="shared" si="55"/>
        <v>42667303</v>
      </c>
      <c r="Q116" s="9">
        <f t="shared" si="56"/>
        <v>3296816</v>
      </c>
      <c r="R116" s="9">
        <f t="shared" si="57"/>
        <v>12944261</v>
      </c>
      <c r="S116" s="9">
        <f t="shared" si="58"/>
        <v>54592711</v>
      </c>
      <c r="T116" s="9">
        <f t="shared" si="59"/>
        <v>4059</v>
      </c>
      <c r="U116" s="9">
        <f t="shared" si="60"/>
        <v>36258504</v>
      </c>
      <c r="V116" s="9">
        <f t="shared" si="61"/>
        <v>0</v>
      </c>
      <c r="W116" s="9">
        <v>2561936457</v>
      </c>
      <c r="X116" s="18">
        <f t="shared" ref="X116:X135" si="62">SUM(M116:W116)</f>
        <v>2773304052</v>
      </c>
    </row>
    <row r="117" spans="1:24" x14ac:dyDescent="0.15">
      <c r="A117" s="11" t="s">
        <v>29</v>
      </c>
      <c r="B117" s="32"/>
      <c r="C117" s="33"/>
      <c r="D117" s="33"/>
      <c r="E117" s="33"/>
      <c r="F117" s="33"/>
      <c r="G117" s="33"/>
      <c r="H117" s="33"/>
      <c r="I117" s="33"/>
      <c r="J117" s="33"/>
      <c r="K117" s="34"/>
      <c r="M117" s="32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4"/>
    </row>
    <row r="118" spans="1:24" x14ac:dyDescent="0.15">
      <c r="A118" s="12" t="s">
        <v>13</v>
      </c>
      <c r="B118" s="17">
        <v>14075751442</v>
      </c>
      <c r="C118" s="9">
        <v>0</v>
      </c>
      <c r="D118" s="9">
        <v>0</v>
      </c>
      <c r="E118" s="9">
        <v>42982938000</v>
      </c>
      <c r="F118" s="9">
        <v>74857126</v>
      </c>
      <c r="G118" s="9">
        <v>7000015288</v>
      </c>
      <c r="H118" s="9">
        <v>9964572292</v>
      </c>
      <c r="I118" s="9">
        <v>0</v>
      </c>
      <c r="J118" s="9">
        <f>SUM(J119:J127)</f>
        <v>2805214750</v>
      </c>
      <c r="K118" s="18">
        <v>0</v>
      </c>
      <c r="M118" s="17">
        <f>ROUND($M$2*B118,0)</f>
        <v>2623157039</v>
      </c>
      <c r="N118" s="9">
        <f>ROUND($N$2*C118,0)</f>
        <v>0</v>
      </c>
      <c r="O118" s="9">
        <f>ROUND($O$2*D118,0)</f>
        <v>0</v>
      </c>
      <c r="P118" s="9">
        <f>ROUND($P$2*E118,0)</f>
        <v>990498823</v>
      </c>
      <c r="Q118" s="9">
        <f>ROUND($Q$2*F118,0)</f>
        <v>74857126</v>
      </c>
      <c r="R118" s="9">
        <f>ROUND($R$2*G118,0)</f>
        <v>901125968</v>
      </c>
      <c r="S118" s="9">
        <f>ROUND($S$2*H118,0)</f>
        <v>596877880</v>
      </c>
      <c r="T118" s="9">
        <f>ROUND($T$2*I118,0)</f>
        <v>0</v>
      </c>
      <c r="U118" s="9">
        <f>ROUND($U$2*J118,0)</f>
        <v>2805214750</v>
      </c>
      <c r="V118" s="9">
        <f>ROUND($V$2*K118,0)</f>
        <v>0</v>
      </c>
      <c r="W118" s="9">
        <v>58122630770</v>
      </c>
      <c r="X118" s="18">
        <f t="shared" si="62"/>
        <v>66114362356</v>
      </c>
    </row>
    <row r="119" spans="1:24" x14ac:dyDescent="0.15">
      <c r="A119" s="12" t="s">
        <v>12</v>
      </c>
      <c r="B119" s="17">
        <v>9347952678</v>
      </c>
      <c r="C119" s="9">
        <v>0</v>
      </c>
      <c r="D119" s="9">
        <v>0</v>
      </c>
      <c r="E119" s="9">
        <v>20119043000</v>
      </c>
      <c r="F119" s="9">
        <v>35305034</v>
      </c>
      <c r="G119" s="9">
        <v>5379603724</v>
      </c>
      <c r="H119" s="9">
        <v>741929209</v>
      </c>
      <c r="I119" s="9">
        <v>0</v>
      </c>
      <c r="J119" s="9">
        <v>2221495000</v>
      </c>
      <c r="K119" s="18">
        <v>2126618873</v>
      </c>
      <c r="M119" s="17">
        <f t="shared" ref="M119:M135" si="63">ROUND($M$2*B119,0)</f>
        <v>1742084461</v>
      </c>
      <c r="N119" s="9">
        <f t="shared" ref="N119:N135" si="64">ROUND($N$2*C119,0)</f>
        <v>0</v>
      </c>
      <c r="O119" s="9">
        <f t="shared" ref="O119:O135" si="65">ROUND($O$2*D119,0)</f>
        <v>0</v>
      </c>
      <c r="P119" s="9">
        <f t="shared" ref="P119:P135" si="66">ROUND($P$2*E119,0)</f>
        <v>463623227</v>
      </c>
      <c r="Q119" s="9">
        <f t="shared" ref="Q119:Q135" si="67">ROUND($Q$2*F119,0)</f>
        <v>35305034</v>
      </c>
      <c r="R119" s="9">
        <f t="shared" ref="R119:R135" si="68">ROUND($R$2*G119,0)</f>
        <v>692527147</v>
      </c>
      <c r="S119" s="9">
        <f t="shared" ref="S119:S135" si="69">ROUND($S$2*H119,0)</f>
        <v>44441560</v>
      </c>
      <c r="T119" s="9">
        <f t="shared" ref="T119:T135" si="70">ROUND($T$2*I119,0)</f>
        <v>0</v>
      </c>
      <c r="U119" s="9">
        <f t="shared" ref="U119:U135" si="71">ROUND($U$2*J119,0)</f>
        <v>2221495000</v>
      </c>
      <c r="V119" s="9">
        <f t="shared" ref="V119:V135" si="72">ROUND($V$2*K119,0)</f>
        <v>2126618873</v>
      </c>
      <c r="W119" s="9">
        <v>35877694008</v>
      </c>
      <c r="X119" s="18">
        <f t="shared" si="62"/>
        <v>43203789310</v>
      </c>
    </row>
    <row r="120" spans="1:24" x14ac:dyDescent="0.15">
      <c r="A120" s="12" t="s">
        <v>11</v>
      </c>
      <c r="B120" s="17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18">
        <v>0</v>
      </c>
      <c r="M120" s="17">
        <f t="shared" si="63"/>
        <v>0</v>
      </c>
      <c r="N120" s="9">
        <f t="shared" si="64"/>
        <v>0</v>
      </c>
      <c r="O120" s="9">
        <f t="shared" si="65"/>
        <v>0</v>
      </c>
      <c r="P120" s="9">
        <f t="shared" si="66"/>
        <v>0</v>
      </c>
      <c r="Q120" s="9">
        <f t="shared" si="67"/>
        <v>0</v>
      </c>
      <c r="R120" s="9">
        <f t="shared" si="68"/>
        <v>0</v>
      </c>
      <c r="S120" s="9">
        <f t="shared" si="69"/>
        <v>0</v>
      </c>
      <c r="T120" s="9">
        <f t="shared" si="70"/>
        <v>0</v>
      </c>
      <c r="U120" s="9">
        <f t="shared" si="71"/>
        <v>0</v>
      </c>
      <c r="V120" s="9">
        <f t="shared" si="72"/>
        <v>0</v>
      </c>
      <c r="W120" s="9">
        <v>0</v>
      </c>
      <c r="X120" s="18">
        <f t="shared" si="62"/>
        <v>0</v>
      </c>
    </row>
    <row r="121" spans="1:24" x14ac:dyDescent="0.15">
      <c r="A121" s="12" t="s">
        <v>10</v>
      </c>
      <c r="B121" s="17">
        <v>2426076137</v>
      </c>
      <c r="C121" s="9">
        <v>0</v>
      </c>
      <c r="D121" s="9">
        <v>0</v>
      </c>
      <c r="E121" s="9">
        <v>2167164000</v>
      </c>
      <c r="F121" s="9">
        <v>39552092</v>
      </c>
      <c r="G121" s="9">
        <v>1453310094</v>
      </c>
      <c r="H121" s="9">
        <v>9075120187</v>
      </c>
      <c r="I121" s="9">
        <v>0</v>
      </c>
      <c r="J121" s="9">
        <v>583719748</v>
      </c>
      <c r="K121" s="18">
        <v>0</v>
      </c>
      <c r="M121" s="17">
        <f t="shared" si="63"/>
        <v>452123549</v>
      </c>
      <c r="N121" s="9">
        <f t="shared" si="64"/>
        <v>0</v>
      </c>
      <c r="O121" s="9">
        <f t="shared" si="65"/>
        <v>0</v>
      </c>
      <c r="P121" s="9">
        <f t="shared" si="66"/>
        <v>49940127</v>
      </c>
      <c r="Q121" s="9">
        <f t="shared" si="67"/>
        <v>39552092</v>
      </c>
      <c r="R121" s="9">
        <f t="shared" si="68"/>
        <v>187087515</v>
      </c>
      <c r="S121" s="9">
        <f t="shared" si="69"/>
        <v>543599699</v>
      </c>
      <c r="T121" s="9">
        <f t="shared" si="70"/>
        <v>0</v>
      </c>
      <c r="U121" s="9">
        <f t="shared" si="71"/>
        <v>583719748</v>
      </c>
      <c r="V121" s="9">
        <f t="shared" si="72"/>
        <v>0</v>
      </c>
      <c r="W121" s="9">
        <v>20659137506</v>
      </c>
      <c r="X121" s="18">
        <f t="shared" si="62"/>
        <v>22515160236</v>
      </c>
    </row>
    <row r="122" spans="1:24" x14ac:dyDescent="0.15">
      <c r="A122" s="12" t="s">
        <v>9</v>
      </c>
      <c r="B122" s="17">
        <v>2301722627</v>
      </c>
      <c r="C122" s="9">
        <v>0</v>
      </c>
      <c r="D122" s="9">
        <v>0</v>
      </c>
      <c r="E122" s="9">
        <v>18457852000</v>
      </c>
      <c r="F122" s="9">
        <v>0</v>
      </c>
      <c r="G122" s="9">
        <v>167101470</v>
      </c>
      <c r="H122" s="9">
        <v>147096322</v>
      </c>
      <c r="I122" s="9">
        <v>0</v>
      </c>
      <c r="J122" s="9">
        <v>2</v>
      </c>
      <c r="K122" s="18">
        <v>0</v>
      </c>
      <c r="M122" s="17">
        <f t="shared" si="63"/>
        <v>428949029</v>
      </c>
      <c r="N122" s="9">
        <f t="shared" si="64"/>
        <v>0</v>
      </c>
      <c r="O122" s="9">
        <f t="shared" si="65"/>
        <v>0</v>
      </c>
      <c r="P122" s="9">
        <f t="shared" si="66"/>
        <v>425342741</v>
      </c>
      <c r="Q122" s="9">
        <f t="shared" si="67"/>
        <v>0</v>
      </c>
      <c r="R122" s="9">
        <f t="shared" si="68"/>
        <v>21511306</v>
      </c>
      <c r="S122" s="9">
        <f t="shared" si="69"/>
        <v>8811070</v>
      </c>
      <c r="T122" s="9">
        <f t="shared" si="70"/>
        <v>0</v>
      </c>
      <c r="U122" s="9">
        <f t="shared" si="71"/>
        <v>2</v>
      </c>
      <c r="V122" s="9">
        <f t="shared" si="72"/>
        <v>0</v>
      </c>
      <c r="W122" s="9">
        <v>1528039156</v>
      </c>
      <c r="X122" s="18">
        <f t="shared" si="62"/>
        <v>2412653304</v>
      </c>
    </row>
    <row r="123" spans="1:24" x14ac:dyDescent="0.15">
      <c r="A123" s="12" t="s">
        <v>8</v>
      </c>
      <c r="B123" s="17">
        <v>0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18">
        <v>0</v>
      </c>
      <c r="M123" s="17">
        <f t="shared" si="63"/>
        <v>0</v>
      </c>
      <c r="N123" s="9">
        <f t="shared" si="64"/>
        <v>0</v>
      </c>
      <c r="O123" s="9">
        <f t="shared" si="65"/>
        <v>0</v>
      </c>
      <c r="P123" s="9">
        <f t="shared" si="66"/>
        <v>0</v>
      </c>
      <c r="Q123" s="9">
        <f t="shared" si="67"/>
        <v>0</v>
      </c>
      <c r="R123" s="9">
        <f t="shared" si="68"/>
        <v>0</v>
      </c>
      <c r="S123" s="9">
        <f t="shared" si="69"/>
        <v>0</v>
      </c>
      <c r="T123" s="9">
        <f t="shared" si="70"/>
        <v>0</v>
      </c>
      <c r="U123" s="9">
        <f t="shared" si="71"/>
        <v>0</v>
      </c>
      <c r="V123" s="9">
        <f t="shared" si="72"/>
        <v>0</v>
      </c>
      <c r="W123" s="9">
        <v>0</v>
      </c>
      <c r="X123" s="18">
        <f t="shared" si="62"/>
        <v>0</v>
      </c>
    </row>
    <row r="124" spans="1:24" x14ac:dyDescent="0.15">
      <c r="A124" s="12" t="s">
        <v>7</v>
      </c>
      <c r="B124" s="17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18">
        <v>0</v>
      </c>
      <c r="M124" s="17">
        <f t="shared" si="63"/>
        <v>0</v>
      </c>
      <c r="N124" s="9">
        <f t="shared" si="64"/>
        <v>0</v>
      </c>
      <c r="O124" s="9">
        <f t="shared" si="65"/>
        <v>0</v>
      </c>
      <c r="P124" s="9">
        <f t="shared" si="66"/>
        <v>0</v>
      </c>
      <c r="Q124" s="9">
        <f t="shared" si="67"/>
        <v>0</v>
      </c>
      <c r="R124" s="9">
        <f t="shared" si="68"/>
        <v>0</v>
      </c>
      <c r="S124" s="9">
        <f t="shared" si="69"/>
        <v>0</v>
      </c>
      <c r="T124" s="9">
        <f t="shared" si="70"/>
        <v>0</v>
      </c>
      <c r="U124" s="9">
        <f t="shared" si="71"/>
        <v>0</v>
      </c>
      <c r="V124" s="9">
        <f t="shared" si="72"/>
        <v>0</v>
      </c>
      <c r="W124" s="9">
        <v>0</v>
      </c>
      <c r="X124" s="18">
        <f t="shared" si="62"/>
        <v>0</v>
      </c>
    </row>
    <row r="125" spans="1:24" x14ac:dyDescent="0.15">
      <c r="A125" s="12" t="s">
        <v>6</v>
      </c>
      <c r="B125" s="17">
        <v>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18">
        <v>0</v>
      </c>
      <c r="M125" s="17">
        <f t="shared" si="63"/>
        <v>0</v>
      </c>
      <c r="N125" s="9">
        <f t="shared" si="64"/>
        <v>0</v>
      </c>
      <c r="O125" s="9">
        <f t="shared" si="65"/>
        <v>0</v>
      </c>
      <c r="P125" s="9">
        <f t="shared" si="66"/>
        <v>0</v>
      </c>
      <c r="Q125" s="9">
        <f t="shared" si="67"/>
        <v>0</v>
      </c>
      <c r="R125" s="9">
        <f t="shared" si="68"/>
        <v>0</v>
      </c>
      <c r="S125" s="9">
        <f t="shared" si="69"/>
        <v>0</v>
      </c>
      <c r="T125" s="9">
        <f t="shared" si="70"/>
        <v>0</v>
      </c>
      <c r="U125" s="9">
        <f t="shared" si="71"/>
        <v>0</v>
      </c>
      <c r="V125" s="9">
        <f t="shared" si="72"/>
        <v>0</v>
      </c>
      <c r="W125" s="9">
        <v>0</v>
      </c>
      <c r="X125" s="18">
        <f t="shared" si="62"/>
        <v>0</v>
      </c>
    </row>
    <row r="126" spans="1:24" x14ac:dyDescent="0.15">
      <c r="A126" s="12" t="s">
        <v>22</v>
      </c>
      <c r="B126" s="17">
        <v>0</v>
      </c>
      <c r="C126" s="9">
        <v>0</v>
      </c>
      <c r="D126" s="9">
        <v>0</v>
      </c>
      <c r="E126" s="9">
        <v>0</v>
      </c>
      <c r="F126" s="9">
        <v>0</v>
      </c>
      <c r="G126" s="9">
        <v>0</v>
      </c>
      <c r="H126" s="9">
        <v>426574</v>
      </c>
      <c r="I126" s="9">
        <v>0</v>
      </c>
      <c r="J126" s="9">
        <v>0</v>
      </c>
      <c r="K126" s="18">
        <v>0</v>
      </c>
      <c r="M126" s="17">
        <f t="shared" si="63"/>
        <v>0</v>
      </c>
      <c r="N126" s="9">
        <f t="shared" si="64"/>
        <v>0</v>
      </c>
      <c r="O126" s="9">
        <f t="shared" si="65"/>
        <v>0</v>
      </c>
      <c r="P126" s="9">
        <f t="shared" si="66"/>
        <v>0</v>
      </c>
      <c r="Q126" s="9">
        <f t="shared" si="67"/>
        <v>0</v>
      </c>
      <c r="R126" s="9">
        <f t="shared" si="68"/>
        <v>0</v>
      </c>
      <c r="S126" s="9">
        <f t="shared" si="69"/>
        <v>25552</v>
      </c>
      <c r="T126" s="9">
        <f t="shared" si="70"/>
        <v>0</v>
      </c>
      <c r="U126" s="9">
        <f t="shared" si="71"/>
        <v>0</v>
      </c>
      <c r="V126" s="9">
        <f t="shared" si="72"/>
        <v>0</v>
      </c>
      <c r="W126" s="9">
        <v>0</v>
      </c>
      <c r="X126" s="18">
        <f t="shared" si="62"/>
        <v>25552</v>
      </c>
    </row>
    <row r="127" spans="1:24" x14ac:dyDescent="0.15">
      <c r="A127" s="12" t="s">
        <v>5</v>
      </c>
      <c r="B127" s="17">
        <v>0</v>
      </c>
      <c r="C127" s="9">
        <v>0</v>
      </c>
      <c r="D127" s="9">
        <v>0</v>
      </c>
      <c r="E127" s="9">
        <v>2238879000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18">
        <v>0</v>
      </c>
      <c r="M127" s="17">
        <f t="shared" si="63"/>
        <v>0</v>
      </c>
      <c r="N127" s="9">
        <f t="shared" si="64"/>
        <v>0</v>
      </c>
      <c r="O127" s="9">
        <f t="shared" si="65"/>
        <v>0</v>
      </c>
      <c r="P127" s="9">
        <f t="shared" si="66"/>
        <v>51592728</v>
      </c>
      <c r="Q127" s="9">
        <f t="shared" si="67"/>
        <v>0</v>
      </c>
      <c r="R127" s="9">
        <f t="shared" si="68"/>
        <v>0</v>
      </c>
      <c r="S127" s="9">
        <f t="shared" si="69"/>
        <v>0</v>
      </c>
      <c r="T127" s="9">
        <f t="shared" si="70"/>
        <v>0</v>
      </c>
      <c r="U127" s="9">
        <f t="shared" si="71"/>
        <v>0</v>
      </c>
      <c r="V127" s="9">
        <f t="shared" si="72"/>
        <v>0</v>
      </c>
      <c r="W127" s="9">
        <v>57760100</v>
      </c>
      <c r="X127" s="18">
        <f t="shared" si="62"/>
        <v>109352828</v>
      </c>
    </row>
    <row r="128" spans="1:24" x14ac:dyDescent="0.15">
      <c r="A128" s="12" t="s">
        <v>4</v>
      </c>
      <c r="B128" s="17">
        <v>0</v>
      </c>
      <c r="C128" s="9">
        <v>0</v>
      </c>
      <c r="D128" s="9">
        <v>0</v>
      </c>
      <c r="E128" s="9">
        <v>681195000</v>
      </c>
      <c r="F128" s="9">
        <v>0</v>
      </c>
      <c r="G128" s="9">
        <v>0</v>
      </c>
      <c r="H128" s="9">
        <v>0</v>
      </c>
      <c r="I128" s="9">
        <v>0</v>
      </c>
      <c r="J128" s="9">
        <f>SUM(J129:J133)</f>
        <v>0</v>
      </c>
      <c r="K128" s="18">
        <v>0</v>
      </c>
      <c r="M128" s="17">
        <f t="shared" si="63"/>
        <v>0</v>
      </c>
      <c r="N128" s="9">
        <f t="shared" si="64"/>
        <v>0</v>
      </c>
      <c r="O128" s="9">
        <f t="shared" si="65"/>
        <v>0</v>
      </c>
      <c r="P128" s="9">
        <f t="shared" si="66"/>
        <v>15697458</v>
      </c>
      <c r="Q128" s="9">
        <f t="shared" si="67"/>
        <v>0</v>
      </c>
      <c r="R128" s="9">
        <f t="shared" si="68"/>
        <v>0</v>
      </c>
      <c r="S128" s="9">
        <f t="shared" si="69"/>
        <v>0</v>
      </c>
      <c r="T128" s="9">
        <f t="shared" si="70"/>
        <v>0</v>
      </c>
      <c r="U128" s="9">
        <f t="shared" si="71"/>
        <v>0</v>
      </c>
      <c r="V128" s="9">
        <f t="shared" si="72"/>
        <v>0</v>
      </c>
      <c r="W128" s="9">
        <v>39782326937</v>
      </c>
      <c r="X128" s="18">
        <f t="shared" si="62"/>
        <v>39798024395</v>
      </c>
    </row>
    <row r="129" spans="1:24" x14ac:dyDescent="0.15">
      <c r="A129" s="12" t="s">
        <v>12</v>
      </c>
      <c r="B129" s="17">
        <v>0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18">
        <v>0</v>
      </c>
      <c r="M129" s="17">
        <f t="shared" si="63"/>
        <v>0</v>
      </c>
      <c r="N129" s="9">
        <f t="shared" si="64"/>
        <v>0</v>
      </c>
      <c r="O129" s="9">
        <f t="shared" si="65"/>
        <v>0</v>
      </c>
      <c r="P129" s="9">
        <f t="shared" si="66"/>
        <v>0</v>
      </c>
      <c r="Q129" s="9">
        <f t="shared" si="67"/>
        <v>0</v>
      </c>
      <c r="R129" s="9">
        <f t="shared" si="68"/>
        <v>0</v>
      </c>
      <c r="S129" s="9">
        <f t="shared" si="69"/>
        <v>0</v>
      </c>
      <c r="T129" s="9">
        <f t="shared" si="70"/>
        <v>0</v>
      </c>
      <c r="U129" s="9">
        <f t="shared" si="71"/>
        <v>0</v>
      </c>
      <c r="V129" s="9">
        <f t="shared" si="72"/>
        <v>0</v>
      </c>
      <c r="W129" s="9">
        <v>8116868913</v>
      </c>
      <c r="X129" s="18">
        <f t="shared" si="62"/>
        <v>8116868913</v>
      </c>
    </row>
    <row r="130" spans="1:24" x14ac:dyDescent="0.15">
      <c r="A130" s="12" t="s">
        <v>10</v>
      </c>
      <c r="B130" s="17">
        <v>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18">
        <v>0</v>
      </c>
      <c r="M130" s="17">
        <f t="shared" si="63"/>
        <v>0</v>
      </c>
      <c r="N130" s="9">
        <f t="shared" si="64"/>
        <v>0</v>
      </c>
      <c r="O130" s="9">
        <f t="shared" si="65"/>
        <v>0</v>
      </c>
      <c r="P130" s="9">
        <f t="shared" si="66"/>
        <v>0</v>
      </c>
      <c r="Q130" s="9">
        <f t="shared" si="67"/>
        <v>0</v>
      </c>
      <c r="R130" s="9">
        <f t="shared" si="68"/>
        <v>0</v>
      </c>
      <c r="S130" s="9">
        <f t="shared" si="69"/>
        <v>0</v>
      </c>
      <c r="T130" s="9">
        <f t="shared" si="70"/>
        <v>0</v>
      </c>
      <c r="U130" s="9">
        <f t="shared" si="71"/>
        <v>0</v>
      </c>
      <c r="V130" s="9">
        <f t="shared" si="72"/>
        <v>0</v>
      </c>
      <c r="W130" s="9">
        <v>78350521</v>
      </c>
      <c r="X130" s="18">
        <f t="shared" si="62"/>
        <v>78350521</v>
      </c>
    </row>
    <row r="131" spans="1:24" x14ac:dyDescent="0.15">
      <c r="A131" s="12" t="s">
        <v>9</v>
      </c>
      <c r="B131" s="17">
        <v>0</v>
      </c>
      <c r="C131" s="9">
        <v>0</v>
      </c>
      <c r="D131" s="9">
        <v>0</v>
      </c>
      <c r="E131" s="9">
        <v>681195000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18">
        <v>0</v>
      </c>
      <c r="M131" s="17">
        <f t="shared" si="63"/>
        <v>0</v>
      </c>
      <c r="N131" s="9">
        <f t="shared" si="64"/>
        <v>0</v>
      </c>
      <c r="O131" s="9">
        <f t="shared" si="65"/>
        <v>0</v>
      </c>
      <c r="P131" s="9">
        <f t="shared" si="66"/>
        <v>15697458</v>
      </c>
      <c r="Q131" s="9">
        <f t="shared" si="67"/>
        <v>0</v>
      </c>
      <c r="R131" s="9">
        <f t="shared" si="68"/>
        <v>0</v>
      </c>
      <c r="S131" s="9">
        <f t="shared" si="69"/>
        <v>0</v>
      </c>
      <c r="T131" s="9">
        <f t="shared" si="70"/>
        <v>0</v>
      </c>
      <c r="U131" s="9">
        <f t="shared" si="71"/>
        <v>0</v>
      </c>
      <c r="V131" s="9">
        <f t="shared" si="72"/>
        <v>0</v>
      </c>
      <c r="W131" s="9">
        <v>31264111804</v>
      </c>
      <c r="X131" s="18">
        <f t="shared" si="62"/>
        <v>31279809262</v>
      </c>
    </row>
    <row r="132" spans="1:24" x14ac:dyDescent="0.15">
      <c r="A132" s="12" t="s">
        <v>22</v>
      </c>
      <c r="B132" s="17">
        <v>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18">
        <v>0</v>
      </c>
      <c r="M132" s="17">
        <f t="shared" si="63"/>
        <v>0</v>
      </c>
      <c r="N132" s="9">
        <f t="shared" si="64"/>
        <v>0</v>
      </c>
      <c r="O132" s="9">
        <f t="shared" si="65"/>
        <v>0</v>
      </c>
      <c r="P132" s="9">
        <f t="shared" si="66"/>
        <v>0</v>
      </c>
      <c r="Q132" s="9">
        <f t="shared" si="67"/>
        <v>0</v>
      </c>
      <c r="R132" s="9">
        <f t="shared" si="68"/>
        <v>0</v>
      </c>
      <c r="S132" s="9">
        <f t="shared" si="69"/>
        <v>0</v>
      </c>
      <c r="T132" s="9">
        <f t="shared" si="70"/>
        <v>0</v>
      </c>
      <c r="U132" s="9">
        <f t="shared" si="71"/>
        <v>0</v>
      </c>
      <c r="V132" s="9">
        <f t="shared" si="72"/>
        <v>0</v>
      </c>
      <c r="W132" s="9">
        <v>0</v>
      </c>
      <c r="X132" s="18">
        <f t="shared" si="62"/>
        <v>0</v>
      </c>
    </row>
    <row r="133" spans="1:24" x14ac:dyDescent="0.15">
      <c r="A133" s="12" t="s">
        <v>5</v>
      </c>
      <c r="B133" s="17">
        <v>0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18">
        <v>0</v>
      </c>
      <c r="M133" s="17">
        <f t="shared" si="63"/>
        <v>0</v>
      </c>
      <c r="N133" s="9">
        <f t="shared" si="64"/>
        <v>0</v>
      </c>
      <c r="O133" s="9">
        <f t="shared" si="65"/>
        <v>0</v>
      </c>
      <c r="P133" s="9">
        <f t="shared" si="66"/>
        <v>0</v>
      </c>
      <c r="Q133" s="9">
        <f t="shared" si="67"/>
        <v>0</v>
      </c>
      <c r="R133" s="9">
        <f t="shared" si="68"/>
        <v>0</v>
      </c>
      <c r="S133" s="9">
        <f t="shared" si="69"/>
        <v>0</v>
      </c>
      <c r="T133" s="9">
        <f t="shared" si="70"/>
        <v>0</v>
      </c>
      <c r="U133" s="9">
        <f t="shared" si="71"/>
        <v>0</v>
      </c>
      <c r="V133" s="9">
        <f t="shared" si="72"/>
        <v>0</v>
      </c>
      <c r="W133" s="9">
        <v>322995699</v>
      </c>
      <c r="X133" s="18">
        <f t="shared" si="62"/>
        <v>322995699</v>
      </c>
    </row>
    <row r="134" spans="1:24" x14ac:dyDescent="0.15">
      <c r="A134" s="12" t="s">
        <v>3</v>
      </c>
      <c r="B134" s="17">
        <v>21482095</v>
      </c>
      <c r="C134" s="9">
        <v>0</v>
      </c>
      <c r="D134" s="9">
        <v>0</v>
      </c>
      <c r="E134" s="9">
        <v>1282905000</v>
      </c>
      <c r="F134" s="9">
        <v>0</v>
      </c>
      <c r="G134" s="9">
        <v>38814986</v>
      </c>
      <c r="H134" s="9">
        <v>1872869070</v>
      </c>
      <c r="I134" s="9">
        <v>5</v>
      </c>
      <c r="J134" s="9">
        <v>2</v>
      </c>
      <c r="K134" s="18">
        <v>0</v>
      </c>
      <c r="M134" s="17">
        <f t="shared" si="63"/>
        <v>4003403</v>
      </c>
      <c r="N134" s="9">
        <f t="shared" si="64"/>
        <v>0</v>
      </c>
      <c r="O134" s="9">
        <f t="shared" si="65"/>
        <v>0</v>
      </c>
      <c r="P134" s="9">
        <f t="shared" si="66"/>
        <v>29563263</v>
      </c>
      <c r="Q134" s="9">
        <f t="shared" si="67"/>
        <v>0</v>
      </c>
      <c r="R134" s="9">
        <f t="shared" si="68"/>
        <v>4996731</v>
      </c>
      <c r="S134" s="9">
        <f t="shared" si="69"/>
        <v>112184857</v>
      </c>
      <c r="T134" s="9">
        <f t="shared" si="70"/>
        <v>0</v>
      </c>
      <c r="U134" s="9">
        <f t="shared" si="71"/>
        <v>2</v>
      </c>
      <c r="V134" s="9">
        <f t="shared" si="72"/>
        <v>0</v>
      </c>
      <c r="W134" s="9">
        <v>631670916</v>
      </c>
      <c r="X134" s="18">
        <f t="shared" si="62"/>
        <v>782419172</v>
      </c>
    </row>
    <row r="135" spans="1:24" x14ac:dyDescent="0.15">
      <c r="A135" s="13" t="s">
        <v>0</v>
      </c>
      <c r="B135" s="19">
        <v>14097233537</v>
      </c>
      <c r="C135" s="20">
        <v>0</v>
      </c>
      <c r="D135" s="20">
        <v>0</v>
      </c>
      <c r="E135" s="20">
        <v>44947038000</v>
      </c>
      <c r="F135" s="20">
        <v>74857126</v>
      </c>
      <c r="G135" s="20">
        <v>7038830274</v>
      </c>
      <c r="H135" s="20">
        <v>11837441362</v>
      </c>
      <c r="I135" s="20">
        <v>5</v>
      </c>
      <c r="J135" s="20">
        <f>J118+J128+J134</f>
        <v>2805214752</v>
      </c>
      <c r="K135" s="21">
        <v>2126618873</v>
      </c>
      <c r="M135" s="19">
        <f t="shared" si="63"/>
        <v>2627160442</v>
      </c>
      <c r="N135" s="20">
        <f t="shared" si="64"/>
        <v>0</v>
      </c>
      <c r="O135" s="20">
        <f t="shared" si="65"/>
        <v>0</v>
      </c>
      <c r="P135" s="20">
        <f t="shared" si="66"/>
        <v>1035759544</v>
      </c>
      <c r="Q135" s="20">
        <f t="shared" si="67"/>
        <v>74857126</v>
      </c>
      <c r="R135" s="20">
        <f t="shared" si="68"/>
        <v>906122699</v>
      </c>
      <c r="S135" s="20">
        <f t="shared" si="69"/>
        <v>709062738</v>
      </c>
      <c r="T135" s="20">
        <f t="shared" si="70"/>
        <v>0</v>
      </c>
      <c r="U135" s="20">
        <f t="shared" si="71"/>
        <v>2805214752</v>
      </c>
      <c r="V135" s="20">
        <f t="shared" si="72"/>
        <v>2126618873</v>
      </c>
      <c r="W135" s="20">
        <v>98536628623</v>
      </c>
      <c r="X135" s="21">
        <f t="shared" si="62"/>
        <v>108821424797</v>
      </c>
    </row>
  </sheetData>
  <mergeCells count="3">
    <mergeCell ref="L1:L2"/>
    <mergeCell ref="W1:W2"/>
    <mergeCell ref="X1:X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〇有形固定資産の明細</vt:lpstr>
      <vt:lpstr>連結団体</vt:lpstr>
      <vt:lpstr>〇有形固定資産の明細!Print_Area</vt:lpstr>
      <vt:lpstr>〇有形固定資産の明細!Print_Titles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2024-02-26T07:15:47Z</dcterms:modified>
</cp:coreProperties>
</file>